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6960" tabRatio="736"/>
  </bookViews>
  <sheets>
    <sheet name="全国及び一都三県" sheetId="36" r:id="rId1"/>
  </sheets>
  <definedNames>
    <definedName name="_xlnm.Print_Area" localSheetId="0">全国及び一都三県!$A$1:$U$52</definedName>
    <definedName name="_xlnm.Print_Titles" localSheetId="0">全国及び一都三県!$A:$U,全国及び一都三県!$1:$3</definedName>
  </definedNames>
  <calcPr calcId="145621"/>
</workbook>
</file>

<file path=xl/calcChain.xml><?xml version="1.0" encoding="utf-8"?>
<calcChain xmlns="http://schemas.openxmlformats.org/spreadsheetml/2006/main">
  <c r="R6" i="36" l="1"/>
  <c r="P5" i="36"/>
  <c r="Q5" i="36" s="1"/>
  <c r="P8" i="36"/>
  <c r="Q8" i="36" s="1"/>
  <c r="P7" i="36"/>
  <c r="Q7" i="36" s="1"/>
  <c r="T4" i="36"/>
  <c r="R4" i="36"/>
  <c r="S4" i="36" s="1"/>
  <c r="S6" i="36"/>
  <c r="R5" i="36"/>
  <c r="S5" i="36" l="1"/>
  <c r="T51" i="36" l="1"/>
  <c r="U51" i="36" s="1"/>
  <c r="R51" i="36"/>
  <c r="S51" i="36" s="1"/>
  <c r="P51" i="36"/>
  <c r="Q51" i="36" s="1"/>
  <c r="O51" i="36"/>
  <c r="L51" i="36"/>
  <c r="I51" i="36"/>
  <c r="F51" i="36"/>
  <c r="T50" i="36"/>
  <c r="U50" i="36" s="1"/>
  <c r="R50" i="36"/>
  <c r="S50" i="36" s="1"/>
  <c r="P50" i="36"/>
  <c r="Q50" i="36" s="1"/>
  <c r="O50" i="36"/>
  <c r="L50" i="36"/>
  <c r="I50" i="36"/>
  <c r="F50" i="36"/>
  <c r="T49" i="36"/>
  <c r="U49" i="36" s="1"/>
  <c r="R49" i="36"/>
  <c r="S49" i="36" s="1"/>
  <c r="P49" i="36"/>
  <c r="Q49" i="36" s="1"/>
  <c r="O49" i="36"/>
  <c r="L49" i="36"/>
  <c r="I49" i="36"/>
  <c r="F49" i="36"/>
  <c r="T48" i="36"/>
  <c r="U48" i="36" s="1"/>
  <c r="R48" i="36"/>
  <c r="S48" i="36" s="1"/>
  <c r="P48" i="36"/>
  <c r="Q48" i="36" s="1"/>
  <c r="O48" i="36"/>
  <c r="L48" i="36"/>
  <c r="I48" i="36"/>
  <c r="F48" i="36"/>
  <c r="T47" i="36"/>
  <c r="U47" i="36" s="1"/>
  <c r="R47" i="36"/>
  <c r="S47" i="36" s="1"/>
  <c r="P47" i="36"/>
  <c r="Q47" i="36" s="1"/>
  <c r="O47" i="36"/>
  <c r="L47" i="36"/>
  <c r="I47" i="36"/>
  <c r="F47" i="36"/>
  <c r="T46" i="36"/>
  <c r="U46" i="36" s="1"/>
  <c r="R46" i="36"/>
  <c r="S46" i="36" s="1"/>
  <c r="P46" i="36"/>
  <c r="Q46" i="36" s="1"/>
  <c r="O46" i="36"/>
  <c r="L46" i="36"/>
  <c r="I46" i="36"/>
  <c r="F46" i="36"/>
  <c r="T45" i="36"/>
  <c r="U45" i="36" s="1"/>
  <c r="R45" i="36"/>
  <c r="S45" i="36" s="1"/>
  <c r="P45" i="36"/>
  <c r="Q45" i="36" s="1"/>
  <c r="O45" i="36"/>
  <c r="L45" i="36"/>
  <c r="I45" i="36"/>
  <c r="F45" i="36"/>
  <c r="T44" i="36"/>
  <c r="U44" i="36" s="1"/>
  <c r="R44" i="36"/>
  <c r="S44" i="36" s="1"/>
  <c r="P44" i="36"/>
  <c r="Q44" i="36" s="1"/>
  <c r="O44" i="36"/>
  <c r="L44" i="36"/>
  <c r="I44" i="36"/>
  <c r="F44" i="36"/>
  <c r="T43" i="36"/>
  <c r="U43" i="36" s="1"/>
  <c r="R43" i="36"/>
  <c r="S43" i="36" s="1"/>
  <c r="P43" i="36"/>
  <c r="Q43" i="36" s="1"/>
  <c r="O43" i="36"/>
  <c r="L43" i="36"/>
  <c r="I43" i="36"/>
  <c r="F43" i="36"/>
  <c r="T42" i="36"/>
  <c r="U42" i="36" s="1"/>
  <c r="R42" i="36"/>
  <c r="S42" i="36" s="1"/>
  <c r="P42" i="36"/>
  <c r="Q42" i="36" s="1"/>
  <c r="O42" i="36"/>
  <c r="L42" i="36"/>
  <c r="I42" i="36"/>
  <c r="F42" i="36"/>
  <c r="T41" i="36"/>
  <c r="U41" i="36" s="1"/>
  <c r="U52" i="36" s="1"/>
  <c r="R41" i="36"/>
  <c r="S41" i="36" s="1"/>
  <c r="P41" i="36"/>
  <c r="Q41" i="36" s="1"/>
  <c r="Q52" i="36" s="1"/>
  <c r="O41" i="36"/>
  <c r="L41" i="36"/>
  <c r="I41" i="36"/>
  <c r="F41" i="36"/>
  <c r="T40" i="36"/>
  <c r="U40" i="36" s="1"/>
  <c r="R40" i="36"/>
  <c r="S40" i="36" s="1"/>
  <c r="P40" i="36"/>
  <c r="Q40" i="36" s="1"/>
  <c r="O40" i="36"/>
  <c r="L40" i="36"/>
  <c r="I40" i="36"/>
  <c r="F40" i="36"/>
  <c r="T38" i="36"/>
  <c r="U38" i="36" s="1"/>
  <c r="R38" i="36"/>
  <c r="S38" i="36" s="1"/>
  <c r="P38" i="36"/>
  <c r="Q38" i="36" s="1"/>
  <c r="O38" i="36"/>
  <c r="L38" i="36"/>
  <c r="I38" i="36"/>
  <c r="F38" i="36"/>
  <c r="T37" i="36"/>
  <c r="U37" i="36" s="1"/>
  <c r="R37" i="36"/>
  <c r="S37" i="36" s="1"/>
  <c r="P37" i="36"/>
  <c r="Q37" i="36" s="1"/>
  <c r="O37" i="36"/>
  <c r="L37" i="36"/>
  <c r="I37" i="36"/>
  <c r="F37" i="36"/>
  <c r="T36" i="36"/>
  <c r="U36" i="36" s="1"/>
  <c r="R36" i="36"/>
  <c r="S36" i="36" s="1"/>
  <c r="P36" i="36"/>
  <c r="Q36" i="36" s="1"/>
  <c r="O36" i="36"/>
  <c r="L36" i="36"/>
  <c r="I36" i="36"/>
  <c r="F36" i="36"/>
  <c r="T35" i="36"/>
  <c r="U35" i="36" s="1"/>
  <c r="R35" i="36"/>
  <c r="S35" i="36" s="1"/>
  <c r="P35" i="36"/>
  <c r="Q35" i="36" s="1"/>
  <c r="O35" i="36"/>
  <c r="L35" i="36"/>
  <c r="I35" i="36"/>
  <c r="F35" i="36"/>
  <c r="T34" i="36"/>
  <c r="U34" i="36" s="1"/>
  <c r="U39" i="36" s="1"/>
  <c r="R34" i="36"/>
  <c r="S34" i="36" s="1"/>
  <c r="P34" i="36"/>
  <c r="Q34" i="36" s="1"/>
  <c r="Q39" i="36" s="1"/>
  <c r="O34" i="36"/>
  <c r="L34" i="36"/>
  <c r="I34" i="36"/>
  <c r="F34" i="36"/>
  <c r="T32" i="36"/>
  <c r="U32" i="36" s="1"/>
  <c r="R32" i="36"/>
  <c r="S32" i="36" s="1"/>
  <c r="P32" i="36"/>
  <c r="Q32" i="36" s="1"/>
  <c r="O32" i="36"/>
  <c r="L32" i="36"/>
  <c r="I32" i="36"/>
  <c r="F32" i="36"/>
  <c r="T31" i="36"/>
  <c r="U31" i="36" s="1"/>
  <c r="R31" i="36"/>
  <c r="S31" i="36" s="1"/>
  <c r="P31" i="36"/>
  <c r="Q31" i="36" s="1"/>
  <c r="O31" i="36"/>
  <c r="L31" i="36"/>
  <c r="I31" i="36"/>
  <c r="F31" i="36"/>
  <c r="T30" i="36"/>
  <c r="U30" i="36" s="1"/>
  <c r="R30" i="36"/>
  <c r="S30" i="36" s="1"/>
  <c r="P30" i="36"/>
  <c r="Q30" i="36" s="1"/>
  <c r="O30" i="36"/>
  <c r="L30" i="36"/>
  <c r="I30" i="36"/>
  <c r="F30" i="36"/>
  <c r="T29" i="36"/>
  <c r="U29" i="36" s="1"/>
  <c r="R29" i="36"/>
  <c r="S29" i="36" s="1"/>
  <c r="P29" i="36"/>
  <c r="Q29" i="36" s="1"/>
  <c r="O29" i="36"/>
  <c r="L29" i="36"/>
  <c r="I29" i="36"/>
  <c r="F29" i="36"/>
  <c r="T28" i="36"/>
  <c r="U28" i="36" s="1"/>
  <c r="R28" i="36"/>
  <c r="S28" i="36" s="1"/>
  <c r="P28" i="36"/>
  <c r="Q28" i="36" s="1"/>
  <c r="O28" i="36"/>
  <c r="L28" i="36"/>
  <c r="I28" i="36"/>
  <c r="F28" i="36"/>
  <c r="T27" i="36"/>
  <c r="U27" i="36" s="1"/>
  <c r="R27" i="36"/>
  <c r="S27" i="36" s="1"/>
  <c r="P27" i="36"/>
  <c r="Q27" i="36" s="1"/>
  <c r="O27" i="36"/>
  <c r="L27" i="36"/>
  <c r="I27" i="36"/>
  <c r="F27" i="36"/>
  <c r="T26" i="36"/>
  <c r="U26" i="36" s="1"/>
  <c r="R26" i="36"/>
  <c r="S26" i="36" s="1"/>
  <c r="S33" i="36" s="1"/>
  <c r="P26" i="36"/>
  <c r="Q26" i="36" s="1"/>
  <c r="O26" i="36"/>
  <c r="L26" i="36"/>
  <c r="I26" i="36"/>
  <c r="F26" i="36"/>
  <c r="T24" i="36"/>
  <c r="U24" i="36" s="1"/>
  <c r="R24" i="36"/>
  <c r="S24" i="36" s="1"/>
  <c r="P24" i="36"/>
  <c r="Q24" i="36" s="1"/>
  <c r="O24" i="36"/>
  <c r="L24" i="36"/>
  <c r="I24" i="36"/>
  <c r="F24" i="36"/>
  <c r="T23" i="36"/>
  <c r="U23" i="36" s="1"/>
  <c r="R23" i="36"/>
  <c r="S23" i="36" s="1"/>
  <c r="P23" i="36"/>
  <c r="Q23" i="36" s="1"/>
  <c r="O23" i="36"/>
  <c r="L23" i="36"/>
  <c r="I23" i="36"/>
  <c r="F23" i="36"/>
  <c r="T22" i="36"/>
  <c r="U22" i="36" s="1"/>
  <c r="R22" i="36"/>
  <c r="S22" i="36" s="1"/>
  <c r="P22" i="36"/>
  <c r="Q22" i="36" s="1"/>
  <c r="O22" i="36"/>
  <c r="L22" i="36"/>
  <c r="I22" i="36"/>
  <c r="F22" i="36"/>
  <c r="T21" i="36"/>
  <c r="U21" i="36" s="1"/>
  <c r="R21" i="36"/>
  <c r="S21" i="36" s="1"/>
  <c r="P21" i="36"/>
  <c r="Q21" i="36" s="1"/>
  <c r="O21" i="36"/>
  <c r="L21" i="36"/>
  <c r="I21" i="36"/>
  <c r="F21" i="36"/>
  <c r="T20" i="36"/>
  <c r="U20" i="36" s="1"/>
  <c r="R20" i="36"/>
  <c r="S20" i="36" s="1"/>
  <c r="P20" i="36"/>
  <c r="Q20" i="36" s="1"/>
  <c r="O20" i="36"/>
  <c r="L20" i="36"/>
  <c r="I20" i="36"/>
  <c r="F20" i="36"/>
  <c r="T19" i="36"/>
  <c r="U19" i="36" s="1"/>
  <c r="R19" i="36"/>
  <c r="S19" i="36" s="1"/>
  <c r="P19" i="36"/>
  <c r="Q19" i="36" s="1"/>
  <c r="O19" i="36"/>
  <c r="L19" i="36"/>
  <c r="I19" i="36"/>
  <c r="F19" i="36"/>
  <c r="T18" i="36"/>
  <c r="U18" i="36" s="1"/>
  <c r="R18" i="36"/>
  <c r="S18" i="36" s="1"/>
  <c r="P18" i="36"/>
  <c r="Q18" i="36" s="1"/>
  <c r="O18" i="36"/>
  <c r="L18" i="36"/>
  <c r="I18" i="36"/>
  <c r="F18" i="36"/>
  <c r="T17" i="36"/>
  <c r="U17" i="36" s="1"/>
  <c r="R17" i="36"/>
  <c r="S17" i="36" s="1"/>
  <c r="P17" i="36"/>
  <c r="Q17" i="36" s="1"/>
  <c r="O17" i="36"/>
  <c r="L17" i="36"/>
  <c r="I17" i="36"/>
  <c r="F17" i="36"/>
  <c r="T16" i="36"/>
  <c r="U16" i="36" s="1"/>
  <c r="U25" i="36" s="1"/>
  <c r="R16" i="36"/>
  <c r="S16" i="36" s="1"/>
  <c r="P16" i="36"/>
  <c r="Q16" i="36" s="1"/>
  <c r="Q25" i="36" s="1"/>
  <c r="O16" i="36"/>
  <c r="L16" i="36"/>
  <c r="I16" i="36"/>
  <c r="F16" i="36"/>
  <c r="T14" i="36"/>
  <c r="U14" i="36" s="1"/>
  <c r="R14" i="36"/>
  <c r="S14" i="36" s="1"/>
  <c r="P14" i="36"/>
  <c r="Q14" i="36" s="1"/>
  <c r="O14" i="36"/>
  <c r="L14" i="36"/>
  <c r="I14" i="36"/>
  <c r="F14" i="36"/>
  <c r="T13" i="36"/>
  <c r="U13" i="36" s="1"/>
  <c r="R13" i="36"/>
  <c r="S13" i="36" s="1"/>
  <c r="P13" i="36"/>
  <c r="Q13" i="36" s="1"/>
  <c r="O13" i="36"/>
  <c r="L13" i="36"/>
  <c r="I13" i="36"/>
  <c r="F13" i="36"/>
  <c r="T12" i="36"/>
  <c r="U12" i="36" s="1"/>
  <c r="R12" i="36"/>
  <c r="S12" i="36" s="1"/>
  <c r="P12" i="36"/>
  <c r="Q12" i="36" s="1"/>
  <c r="O12" i="36"/>
  <c r="L12" i="36"/>
  <c r="I12" i="36"/>
  <c r="F12" i="36"/>
  <c r="T11" i="36"/>
  <c r="U11" i="36" s="1"/>
  <c r="R11" i="36"/>
  <c r="S11" i="36" s="1"/>
  <c r="P11" i="36"/>
  <c r="Q11" i="36" s="1"/>
  <c r="O11" i="36"/>
  <c r="L11" i="36"/>
  <c r="I11" i="36"/>
  <c r="F11" i="36"/>
  <c r="T10" i="36"/>
  <c r="U10" i="36" s="1"/>
  <c r="R10" i="36"/>
  <c r="S10" i="36" s="1"/>
  <c r="P10" i="36"/>
  <c r="Q10" i="36" s="1"/>
  <c r="O10" i="36"/>
  <c r="L10" i="36"/>
  <c r="I10" i="36"/>
  <c r="F10" i="36"/>
  <c r="T9" i="36"/>
  <c r="U9" i="36" s="1"/>
  <c r="R9" i="36"/>
  <c r="S9" i="36" s="1"/>
  <c r="P9" i="36"/>
  <c r="Q9" i="36" s="1"/>
  <c r="O9" i="36"/>
  <c r="L9" i="36"/>
  <c r="I9" i="36"/>
  <c r="F9" i="36"/>
  <c r="T8" i="36"/>
  <c r="U8" i="36" s="1"/>
  <c r="R8" i="36"/>
  <c r="S8" i="36" s="1"/>
  <c r="O8" i="36"/>
  <c r="L8" i="36"/>
  <c r="I8" i="36"/>
  <c r="F8" i="36"/>
  <c r="T7" i="36"/>
  <c r="U7" i="36" s="1"/>
  <c r="R7" i="36"/>
  <c r="S7" i="36" s="1"/>
  <c r="S15" i="36" s="1"/>
  <c r="O7" i="36"/>
  <c r="L7" i="36"/>
  <c r="I7" i="36"/>
  <c r="F7" i="36"/>
  <c r="T6" i="36"/>
  <c r="U6" i="36" s="1"/>
  <c r="P6" i="36"/>
  <c r="Q6" i="36" s="1"/>
  <c r="Q15" i="36" s="1"/>
  <c r="O6" i="36"/>
  <c r="L6" i="36"/>
  <c r="I6" i="36"/>
  <c r="F6" i="36"/>
  <c r="T5" i="36"/>
  <c r="U5" i="36" s="1"/>
  <c r="O5" i="36"/>
  <c r="L5" i="36"/>
  <c r="I5" i="36"/>
  <c r="F5" i="36"/>
  <c r="U4" i="36"/>
  <c r="L4" i="36"/>
  <c r="I4" i="36"/>
  <c r="F4" i="36"/>
  <c r="U15" i="36" l="1"/>
  <c r="S25" i="36"/>
  <c r="Q33" i="36"/>
  <c r="U33" i="36"/>
  <c r="S39" i="36"/>
  <c r="S52" i="36"/>
</calcChain>
</file>

<file path=xl/sharedStrings.xml><?xml version="1.0" encoding="utf-8"?>
<sst xmlns="http://schemas.openxmlformats.org/spreadsheetml/2006/main" count="126" uniqueCount="114">
  <si>
    <t>横須賀・三浦</t>
  </si>
  <si>
    <t>川崎北部</t>
  </si>
  <si>
    <t>横浜南部</t>
  </si>
  <si>
    <t>横浜西部</t>
  </si>
  <si>
    <t>横浜北部</t>
  </si>
  <si>
    <t>島しょ</t>
  </si>
  <si>
    <t>北多摩北部</t>
  </si>
  <si>
    <t>北多摩南部</t>
  </si>
  <si>
    <t>北多摩西部</t>
  </si>
  <si>
    <t>南多摩</t>
  </si>
  <si>
    <t>区東北部</t>
  </si>
  <si>
    <t>区西北部</t>
  </si>
  <si>
    <t>区西南部</t>
  </si>
  <si>
    <t>区南部</t>
  </si>
  <si>
    <t>区中央部</t>
  </si>
  <si>
    <t>市原市</t>
  </si>
  <si>
    <t>安房</t>
  </si>
  <si>
    <t>山武長生夷隅</t>
  </si>
  <si>
    <t>香取海匝</t>
  </si>
  <si>
    <t>東葛北部</t>
  </si>
  <si>
    <t>東葛南部</t>
  </si>
  <si>
    <t>川越比企</t>
  </si>
  <si>
    <t>南西部</t>
  </si>
  <si>
    <t>2040年</t>
  </si>
  <si>
    <t>2015年</t>
  </si>
  <si>
    <t>総人口</t>
    <rPh sb="0" eb="3">
      <t>ソウジンコウ</t>
    </rPh>
    <phoneticPr fontId="3"/>
  </si>
  <si>
    <t>さいたま市</t>
    <rPh sb="4" eb="5">
      <t>シ</t>
    </rPh>
    <phoneticPr fontId="3"/>
  </si>
  <si>
    <t>全国</t>
    <rPh sb="0" eb="2">
      <t>ゼンコク</t>
    </rPh>
    <phoneticPr fontId="3"/>
  </si>
  <si>
    <t>2025年</t>
    <rPh sb="4" eb="5">
      <t>ネン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</si>
  <si>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</si>
  <si>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</si>
  <si>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県央</t>
    <rPh sb="0" eb="2">
      <t>ケンオウ</t>
    </rPh>
    <phoneticPr fontId="3"/>
  </si>
  <si>
    <t>さいたま</t>
    <phoneticPr fontId="3"/>
  </si>
  <si>
    <t>二次医療圏名</t>
    <rPh sb="0" eb="2">
      <t>ニジ</t>
    </rPh>
    <rPh sb="2" eb="4">
      <t>イリョウ</t>
    </rPh>
    <rPh sb="4" eb="5">
      <t>ケン</t>
    </rPh>
    <rPh sb="5" eb="6">
      <t>メイ</t>
    </rPh>
    <phoneticPr fontId="3"/>
  </si>
  <si>
    <t>鴻巣市、上尾市、桶川市、北本市、伊奈町</t>
    <rPh sb="4" eb="7">
      <t>アゲオシ</t>
    </rPh>
    <rPh sb="8" eb="11">
      <t>オケガワシ</t>
    </rPh>
    <rPh sb="12" eb="14">
      <t>キタモト</t>
    </rPh>
    <rPh sb="14" eb="15">
      <t>シ</t>
    </rPh>
    <rPh sb="16" eb="19">
      <t>イナマチ</t>
    </rPh>
    <phoneticPr fontId="3"/>
  </si>
  <si>
    <t>所沢市、飯能市、狭山市、入間市、日高市</t>
    <rPh sb="0" eb="2">
      <t>トコロザワ</t>
    </rPh>
    <rPh sb="2" eb="3">
      <t>シ</t>
    </rPh>
    <rPh sb="4" eb="7">
      <t>ハンノウシ</t>
    </rPh>
    <rPh sb="8" eb="10">
      <t>サヤマ</t>
    </rPh>
    <rPh sb="10" eb="11">
      <t>シ</t>
    </rPh>
    <rPh sb="12" eb="15">
      <t>イルマシ</t>
    </rPh>
    <rPh sb="16" eb="18">
      <t>ヒダカ</t>
    </rPh>
    <rPh sb="18" eb="19">
      <t>シ</t>
    </rPh>
    <phoneticPr fontId="3"/>
  </si>
  <si>
    <t>西部</t>
    <rPh sb="0" eb="2">
      <t>セイブ</t>
    </rPh>
    <phoneticPr fontId="3"/>
  </si>
  <si>
    <t>秩父</t>
    <rPh sb="0" eb="2">
      <t>チチブ</t>
    </rPh>
    <phoneticPr fontId="3"/>
  </si>
  <si>
    <t>秩父市、横瀬町、皆野町、長瀞町、小鹿野町</t>
    <rPh sb="0" eb="3">
      <t>チチブシ</t>
    </rPh>
    <rPh sb="4" eb="5">
      <t>ヨコ</t>
    </rPh>
    <rPh sb="5" eb="6">
      <t>セ</t>
    </rPh>
    <rPh sb="6" eb="7">
      <t>マチ</t>
    </rPh>
    <rPh sb="8" eb="9">
      <t>ミナ</t>
    </rPh>
    <rPh sb="9" eb="10">
      <t>ノ</t>
    </rPh>
    <rPh sb="10" eb="11">
      <t>マチ</t>
    </rPh>
    <rPh sb="16" eb="19">
      <t>オガノ</t>
    </rPh>
    <rPh sb="19" eb="20">
      <t>マチ</t>
    </rPh>
    <phoneticPr fontId="3"/>
  </si>
  <si>
    <t>東部</t>
    <rPh sb="0" eb="2">
      <t>トウブ</t>
    </rPh>
    <phoneticPr fontId="3"/>
  </si>
  <si>
    <t>春日部市、草加市、越谷市、八潮市、三郷市、吉川市、松伏町</t>
    <rPh sb="0" eb="4">
      <t>カスカベシ</t>
    </rPh>
    <rPh sb="5" eb="8">
      <t>ソウカシ</t>
    </rPh>
    <rPh sb="9" eb="11">
      <t>コシガヤ</t>
    </rPh>
    <rPh sb="11" eb="12">
      <t>シ</t>
    </rPh>
    <rPh sb="13" eb="16">
      <t>ヤシオシ</t>
    </rPh>
    <rPh sb="17" eb="19">
      <t>ミサト</t>
    </rPh>
    <rPh sb="19" eb="20">
      <t>シ</t>
    </rPh>
    <rPh sb="21" eb="23">
      <t>ヨシカワ</t>
    </rPh>
    <rPh sb="23" eb="24">
      <t>シ</t>
    </rPh>
    <rPh sb="25" eb="27">
      <t>マツブシ</t>
    </rPh>
    <rPh sb="27" eb="28">
      <t>マチ</t>
    </rPh>
    <phoneticPr fontId="3"/>
  </si>
  <si>
    <t>朝霞市、志木市、和光市、新座市、富士見市、ふじみ野市、三芳町</t>
    <rPh sb="0" eb="3">
      <t>アサカシ</t>
    </rPh>
    <rPh sb="4" eb="7">
      <t>シキシ</t>
    </rPh>
    <rPh sb="8" eb="11">
      <t>ワコウシ</t>
    </rPh>
    <rPh sb="12" eb="14">
      <t>ニイザ</t>
    </rPh>
    <rPh sb="14" eb="15">
      <t>シ</t>
    </rPh>
    <rPh sb="16" eb="20">
      <t>フジミシ</t>
    </rPh>
    <rPh sb="24" eb="25">
      <t>ノ</t>
    </rPh>
    <rPh sb="25" eb="26">
      <t>シ</t>
    </rPh>
    <rPh sb="27" eb="29">
      <t>ミヨシ</t>
    </rPh>
    <rPh sb="29" eb="30">
      <t>マチ</t>
    </rPh>
    <phoneticPr fontId="3"/>
  </si>
  <si>
    <t>南部</t>
    <rPh sb="0" eb="2">
      <t>ナンブ</t>
    </rPh>
    <phoneticPr fontId="3"/>
  </si>
  <si>
    <t>川口市、蕨市、戸田市</t>
    <rPh sb="0" eb="3">
      <t>カワグチシ</t>
    </rPh>
    <rPh sb="4" eb="6">
      <t>ワラビシ</t>
    </rPh>
    <rPh sb="7" eb="10">
      <t>トダシ</t>
    </rPh>
    <phoneticPr fontId="3"/>
  </si>
  <si>
    <t>北部</t>
    <rPh sb="0" eb="2">
      <t>ホクブ</t>
    </rPh>
    <phoneticPr fontId="3"/>
  </si>
  <si>
    <t>熊谷市、本庄市、深谷市、美里町、神川町、上里町、寄居町</t>
    <rPh sb="0" eb="3">
      <t>クマガヤシ</t>
    </rPh>
    <rPh sb="4" eb="7">
      <t>ホンジョウシ</t>
    </rPh>
    <rPh sb="8" eb="10">
      <t>フカヤ</t>
    </rPh>
    <rPh sb="10" eb="11">
      <t>シ</t>
    </rPh>
    <rPh sb="12" eb="15">
      <t>ミサトマチ</t>
    </rPh>
    <rPh sb="16" eb="18">
      <t>カミカワ</t>
    </rPh>
    <rPh sb="18" eb="19">
      <t>マチ</t>
    </rPh>
    <rPh sb="20" eb="21">
      <t>ウエ</t>
    </rPh>
    <rPh sb="21" eb="22">
      <t>サト</t>
    </rPh>
    <rPh sb="22" eb="23">
      <t>マチ</t>
    </rPh>
    <rPh sb="24" eb="25">
      <t>ヨ</t>
    </rPh>
    <phoneticPr fontId="3"/>
  </si>
  <si>
    <t>利根</t>
    <rPh sb="0" eb="2">
      <t>トネ</t>
    </rPh>
    <phoneticPr fontId="3"/>
  </si>
  <si>
    <t>行田市、加須市、羽生市、久喜市、蓮田市、幸手市、白岡市、宮代町、杉戸町</t>
    <rPh sb="0" eb="3">
      <t>ギョウダシ</t>
    </rPh>
    <rPh sb="4" eb="7">
      <t>カゾシ</t>
    </rPh>
    <rPh sb="8" eb="10">
      <t>ハニュウ</t>
    </rPh>
    <rPh sb="10" eb="11">
      <t>シ</t>
    </rPh>
    <rPh sb="12" eb="14">
      <t>クキ</t>
    </rPh>
    <rPh sb="14" eb="15">
      <t>シ</t>
    </rPh>
    <rPh sb="16" eb="18">
      <t>ハスダ</t>
    </rPh>
    <rPh sb="18" eb="19">
      <t>シ</t>
    </rPh>
    <rPh sb="20" eb="22">
      <t>サッテ</t>
    </rPh>
    <rPh sb="22" eb="23">
      <t>シ</t>
    </rPh>
    <rPh sb="24" eb="26">
      <t>シラオカ</t>
    </rPh>
    <rPh sb="26" eb="27">
      <t>シ</t>
    </rPh>
    <rPh sb="28" eb="30">
      <t>ミヤシロ</t>
    </rPh>
    <rPh sb="30" eb="31">
      <t>マチ</t>
    </rPh>
    <rPh sb="32" eb="35">
      <t>スギドチョウ</t>
    </rPh>
    <phoneticPr fontId="3"/>
  </si>
  <si>
    <t>川越市、東松山市、坂戸市、鶴ヶ島市、毛呂山町、越生町、滑川町、嵐山町、小川町、川島町、吉見町、鳩山町、ときがわ町、東秩父村</t>
    <rPh sb="0" eb="3">
      <t>カワゴエシ</t>
    </rPh>
    <rPh sb="4" eb="5">
      <t>ヒガシ</t>
    </rPh>
    <rPh sb="5" eb="8">
      <t>マツヤマシ</t>
    </rPh>
    <rPh sb="9" eb="11">
      <t>サカド</t>
    </rPh>
    <rPh sb="11" eb="12">
      <t>シ</t>
    </rPh>
    <rPh sb="13" eb="16">
      <t>ツルガシマ</t>
    </rPh>
    <rPh sb="16" eb="17">
      <t>シ</t>
    </rPh>
    <rPh sb="18" eb="19">
      <t>ケ</t>
    </rPh>
    <rPh sb="21" eb="22">
      <t>マチ</t>
    </rPh>
    <rPh sb="23" eb="25">
      <t>オゴセ</t>
    </rPh>
    <rPh sb="25" eb="26">
      <t>マチ</t>
    </rPh>
    <rPh sb="27" eb="30">
      <t>ナメカワチョウ</t>
    </rPh>
    <rPh sb="31" eb="33">
      <t>アラシヤマ</t>
    </rPh>
    <rPh sb="33" eb="34">
      <t>マチ</t>
    </rPh>
    <rPh sb="35" eb="38">
      <t>オガワマチ</t>
    </rPh>
    <rPh sb="39" eb="41">
      <t>カワジマ</t>
    </rPh>
    <rPh sb="41" eb="42">
      <t>マチ</t>
    </rPh>
    <rPh sb="43" eb="45">
      <t>ヨシミ</t>
    </rPh>
    <rPh sb="45" eb="46">
      <t>マチ</t>
    </rPh>
    <rPh sb="47" eb="49">
      <t>ハトヤマ</t>
    </rPh>
    <rPh sb="49" eb="50">
      <t>マチ</t>
    </rPh>
    <rPh sb="55" eb="56">
      <t>マチ</t>
    </rPh>
    <rPh sb="57" eb="60">
      <t>ヒガシチチブ</t>
    </rPh>
    <rPh sb="60" eb="61">
      <t>ムラ</t>
    </rPh>
    <phoneticPr fontId="3"/>
  </si>
  <si>
    <t>千葉</t>
    <rPh sb="0" eb="2">
      <t>チバ</t>
    </rPh>
    <phoneticPr fontId="3"/>
  </si>
  <si>
    <t>千葉市中央区、花見川区、稲毛区、若葉区、緑区、美浜区</t>
    <rPh sb="0" eb="2">
      <t>チバ</t>
    </rPh>
    <rPh sb="2" eb="3">
      <t>シ</t>
    </rPh>
    <rPh sb="3" eb="6">
      <t>チュウオウク</t>
    </rPh>
    <rPh sb="7" eb="11">
      <t>ハナミガワク</t>
    </rPh>
    <rPh sb="12" eb="15">
      <t>イナゲク</t>
    </rPh>
    <rPh sb="16" eb="19">
      <t>ワカバク</t>
    </rPh>
    <rPh sb="20" eb="22">
      <t>ミドリク</t>
    </rPh>
    <rPh sb="23" eb="26">
      <t>ミハマク</t>
    </rPh>
    <phoneticPr fontId="3"/>
  </si>
  <si>
    <t>市川市、船橋市、習志野市、八千代市、鎌ヶ谷市、浦安市</t>
    <rPh sb="0" eb="3">
      <t>イチカワシ</t>
    </rPh>
    <rPh sb="4" eb="7">
      <t>フナバシシ</t>
    </rPh>
    <rPh sb="8" eb="11">
      <t>ナラシノ</t>
    </rPh>
    <rPh sb="11" eb="12">
      <t>シ</t>
    </rPh>
    <rPh sb="13" eb="17">
      <t>ヤチヨシ</t>
    </rPh>
    <rPh sb="18" eb="21">
      <t>カマガヤ</t>
    </rPh>
    <rPh sb="21" eb="22">
      <t>シ</t>
    </rPh>
    <rPh sb="23" eb="26">
      <t>ウラヤスシ</t>
    </rPh>
    <phoneticPr fontId="3"/>
  </si>
  <si>
    <t>印旛</t>
    <rPh sb="0" eb="2">
      <t>インバ</t>
    </rPh>
    <phoneticPr fontId="3"/>
  </si>
  <si>
    <t>銚子市、旭市、匝瑳市、香取市、神崎町、多古町、東庄町</t>
    <rPh sb="0" eb="3">
      <t>チョウシシ</t>
    </rPh>
    <rPh sb="4" eb="5">
      <t>アサヒ</t>
    </rPh>
    <rPh sb="5" eb="6">
      <t>シ</t>
    </rPh>
    <rPh sb="11" eb="13">
      <t>カトリ</t>
    </rPh>
    <rPh sb="13" eb="14">
      <t>シ</t>
    </rPh>
    <rPh sb="15" eb="17">
      <t>コウザキ</t>
    </rPh>
    <rPh sb="17" eb="18">
      <t>マチ</t>
    </rPh>
    <rPh sb="19" eb="21">
      <t>タコ</t>
    </rPh>
    <rPh sb="21" eb="22">
      <t>マチ</t>
    </rPh>
    <rPh sb="23" eb="24">
      <t>ヒガシ</t>
    </rPh>
    <rPh sb="24" eb="26">
      <t>ショウマチ</t>
    </rPh>
    <phoneticPr fontId="3"/>
  </si>
  <si>
    <t>館山市、鴨川市、南房総市、鋸南町</t>
    <rPh sb="0" eb="2">
      <t>タテヤマ</t>
    </rPh>
    <rPh sb="2" eb="3">
      <t>シ</t>
    </rPh>
    <rPh sb="4" eb="7">
      <t>カモガワシ</t>
    </rPh>
    <rPh sb="8" eb="9">
      <t>ミナミ</t>
    </rPh>
    <rPh sb="9" eb="11">
      <t>ボウソウ</t>
    </rPh>
    <rPh sb="11" eb="12">
      <t>シ</t>
    </rPh>
    <rPh sb="13" eb="16">
      <t>キョナンマチ</t>
    </rPh>
    <phoneticPr fontId="3"/>
  </si>
  <si>
    <t>君津</t>
    <rPh sb="0" eb="2">
      <t>キミツ</t>
    </rPh>
    <phoneticPr fontId="3"/>
  </si>
  <si>
    <t>木更津市、君津市、富津市、袖ケ浦市</t>
    <rPh sb="5" eb="8">
      <t>キミツシ</t>
    </rPh>
    <rPh sb="9" eb="11">
      <t>フッツ</t>
    </rPh>
    <rPh sb="11" eb="12">
      <t>シ</t>
    </rPh>
    <rPh sb="13" eb="17">
      <t>ソデガウラシ</t>
    </rPh>
    <phoneticPr fontId="3"/>
  </si>
  <si>
    <t>市原</t>
    <rPh sb="0" eb="2">
      <t>イチハラ</t>
    </rPh>
    <phoneticPr fontId="3"/>
  </si>
  <si>
    <t>東京都</t>
    <rPh sb="0" eb="3">
      <t>トウキョウト</t>
    </rPh>
    <phoneticPr fontId="3"/>
  </si>
  <si>
    <t>千代田区、中央区、港区、文京区、台東区</t>
    <rPh sb="0" eb="4">
      <t>チヨダク</t>
    </rPh>
    <rPh sb="5" eb="8">
      <t>チュウオウク</t>
    </rPh>
    <rPh sb="9" eb="11">
      <t>ミナトク</t>
    </rPh>
    <rPh sb="12" eb="15">
      <t>ブンキョウク</t>
    </rPh>
    <rPh sb="16" eb="19">
      <t>タイトウク</t>
    </rPh>
    <phoneticPr fontId="3"/>
  </si>
  <si>
    <t>品川区、大田区</t>
    <rPh sb="0" eb="3">
      <t>シナガワク</t>
    </rPh>
    <rPh sb="4" eb="7">
      <t>オオタク</t>
    </rPh>
    <phoneticPr fontId="3"/>
  </si>
  <si>
    <t>目黒区、世田谷区、渋谷区</t>
    <rPh sb="0" eb="3">
      <t>メグロク</t>
    </rPh>
    <rPh sb="4" eb="8">
      <t>セタガヤク</t>
    </rPh>
    <rPh sb="9" eb="12">
      <t>シブヤク</t>
    </rPh>
    <phoneticPr fontId="3"/>
  </si>
  <si>
    <t>区西部</t>
    <rPh sb="0" eb="1">
      <t>ク</t>
    </rPh>
    <rPh sb="1" eb="3">
      <t>セイブ</t>
    </rPh>
    <phoneticPr fontId="3"/>
  </si>
  <si>
    <t>新宿区、中野区、杉並区</t>
    <rPh sb="0" eb="3">
      <t>シンジュクク</t>
    </rPh>
    <rPh sb="4" eb="7">
      <t>ナカノク</t>
    </rPh>
    <rPh sb="8" eb="11">
      <t>スギナミク</t>
    </rPh>
    <phoneticPr fontId="3"/>
  </si>
  <si>
    <t>荒川区、足立区、葛飾区</t>
    <rPh sb="0" eb="3">
      <t>アラカワク</t>
    </rPh>
    <rPh sb="4" eb="7">
      <t>アダチク</t>
    </rPh>
    <rPh sb="8" eb="11">
      <t>カツシカク</t>
    </rPh>
    <phoneticPr fontId="3"/>
  </si>
  <si>
    <t>区東部</t>
    <rPh sb="0" eb="1">
      <t>ク</t>
    </rPh>
    <rPh sb="1" eb="3">
      <t>トウブ</t>
    </rPh>
    <phoneticPr fontId="3"/>
  </si>
  <si>
    <t>墨田区、江東区、江戸川区</t>
    <rPh sb="0" eb="3">
      <t>スミダク</t>
    </rPh>
    <rPh sb="4" eb="7">
      <t>コウトウク</t>
    </rPh>
    <rPh sb="8" eb="12">
      <t>エドガワク</t>
    </rPh>
    <phoneticPr fontId="3"/>
  </si>
  <si>
    <t>西多摩</t>
    <rPh sb="0" eb="3">
      <t>ニシタマ</t>
    </rPh>
    <phoneticPr fontId="3"/>
  </si>
  <si>
    <t>八王子市、町田市、日野市、多摩市、稲城市</t>
    <rPh sb="0" eb="4">
      <t>ハチオウジシ</t>
    </rPh>
    <rPh sb="5" eb="8">
      <t>マチダシ</t>
    </rPh>
    <rPh sb="9" eb="12">
      <t>ヒノシ</t>
    </rPh>
    <rPh sb="13" eb="15">
      <t>タマ</t>
    </rPh>
    <rPh sb="15" eb="16">
      <t>シ</t>
    </rPh>
    <rPh sb="17" eb="20">
      <t>イナギシ</t>
    </rPh>
    <phoneticPr fontId="3"/>
  </si>
  <si>
    <t>立川市、昭島市、国分寺市、国立市、東大和市、武蔵村山市</t>
    <rPh sb="0" eb="3">
      <t>タチカワシ</t>
    </rPh>
    <rPh sb="4" eb="7">
      <t>アキシマシ</t>
    </rPh>
    <rPh sb="8" eb="12">
      <t>コクブンジシ</t>
    </rPh>
    <rPh sb="13" eb="16">
      <t>クニタチシ</t>
    </rPh>
    <rPh sb="17" eb="18">
      <t>ヒガシ</t>
    </rPh>
    <rPh sb="18" eb="21">
      <t>ヤマトシ</t>
    </rPh>
    <rPh sb="22" eb="27">
      <t>ムサシムラヤマシ</t>
    </rPh>
    <phoneticPr fontId="3"/>
  </si>
  <si>
    <t>武蔵野市、三鷹市、府中市、調布市、小金井市、狛江市</t>
    <rPh sb="0" eb="4">
      <t>ムサシノシ</t>
    </rPh>
    <rPh sb="5" eb="8">
      <t>ミタカシ</t>
    </rPh>
    <rPh sb="9" eb="12">
      <t>フチュウシ</t>
    </rPh>
    <rPh sb="13" eb="16">
      <t>チョウフシ</t>
    </rPh>
    <rPh sb="17" eb="21">
      <t>コガネイシ</t>
    </rPh>
    <rPh sb="22" eb="25">
      <t>コマエシ</t>
    </rPh>
    <phoneticPr fontId="3"/>
  </si>
  <si>
    <t>小平市、東村山市、清瀬市、東久留米市、西東京市</t>
    <rPh sb="0" eb="2">
      <t>コダイラ</t>
    </rPh>
    <rPh sb="2" eb="3">
      <t>シ</t>
    </rPh>
    <rPh sb="4" eb="5">
      <t>ヒガシ</t>
    </rPh>
    <rPh sb="5" eb="7">
      <t>ムラヤマ</t>
    </rPh>
    <rPh sb="7" eb="8">
      <t>シ</t>
    </rPh>
    <rPh sb="9" eb="11">
      <t>キヨセ</t>
    </rPh>
    <rPh sb="11" eb="12">
      <t>シ</t>
    </rPh>
    <rPh sb="13" eb="18">
      <t>ヒガシクルメシ</t>
    </rPh>
    <rPh sb="19" eb="23">
      <t>ニシトウキョウシ</t>
    </rPh>
    <phoneticPr fontId="3"/>
  </si>
  <si>
    <t>大島町、利島村、新島村、神津島村、三宅村、御蔵島村、八丈町、青ヶ島村、小笠原村</t>
    <rPh sb="0" eb="2">
      <t>オオシマ</t>
    </rPh>
    <rPh sb="2" eb="3">
      <t>マチ</t>
    </rPh>
    <rPh sb="4" eb="6">
      <t>トシマ</t>
    </rPh>
    <rPh sb="6" eb="7">
      <t>ムラ</t>
    </rPh>
    <rPh sb="8" eb="10">
      <t>ニイジマ</t>
    </rPh>
    <rPh sb="10" eb="11">
      <t>ムラ</t>
    </rPh>
    <rPh sb="12" eb="15">
      <t>コウヅシマ</t>
    </rPh>
    <rPh sb="15" eb="16">
      <t>ムラ</t>
    </rPh>
    <rPh sb="17" eb="19">
      <t>ミヤケ</t>
    </rPh>
    <rPh sb="19" eb="20">
      <t>ムラ</t>
    </rPh>
    <rPh sb="21" eb="24">
      <t>ミクラジマ</t>
    </rPh>
    <rPh sb="24" eb="25">
      <t>ムラ</t>
    </rPh>
    <rPh sb="26" eb="28">
      <t>ハチジョウ</t>
    </rPh>
    <rPh sb="28" eb="29">
      <t>マチ</t>
    </rPh>
    <rPh sb="30" eb="33">
      <t>アオガシマ</t>
    </rPh>
    <rPh sb="33" eb="34">
      <t>ムラ</t>
    </rPh>
    <rPh sb="35" eb="38">
      <t>オガサワラ</t>
    </rPh>
    <rPh sb="38" eb="39">
      <t>ムラ</t>
    </rPh>
    <phoneticPr fontId="3"/>
  </si>
  <si>
    <t>横浜市鶴見区、神奈川区、港北区、緑区、青葉区、都筑区</t>
    <rPh sb="0" eb="3">
      <t>ヨコハマシ</t>
    </rPh>
    <rPh sb="3" eb="6">
      <t>ツルミク</t>
    </rPh>
    <rPh sb="7" eb="11">
      <t>カナガワク</t>
    </rPh>
    <rPh sb="12" eb="15">
      <t>コウホクク</t>
    </rPh>
    <rPh sb="16" eb="18">
      <t>ミドリク</t>
    </rPh>
    <rPh sb="19" eb="22">
      <t>アオバク</t>
    </rPh>
    <rPh sb="23" eb="26">
      <t>ツヅキク</t>
    </rPh>
    <phoneticPr fontId="3"/>
  </si>
  <si>
    <t>横浜市西区、保土ヶ谷区、戸塚区、旭区、瀬谷区、泉区</t>
    <rPh sb="0" eb="3">
      <t>ヨコハマシ</t>
    </rPh>
    <rPh sb="3" eb="5">
      <t>ニシク</t>
    </rPh>
    <rPh sb="6" eb="11">
      <t>ホドガヤク</t>
    </rPh>
    <rPh sb="12" eb="15">
      <t>トツカク</t>
    </rPh>
    <rPh sb="16" eb="18">
      <t>アサヒク</t>
    </rPh>
    <rPh sb="19" eb="20">
      <t>セ</t>
    </rPh>
    <rPh sb="20" eb="21">
      <t>タニ</t>
    </rPh>
    <rPh sb="21" eb="22">
      <t>ク</t>
    </rPh>
    <rPh sb="23" eb="25">
      <t>イズミク</t>
    </rPh>
    <phoneticPr fontId="3"/>
  </si>
  <si>
    <t>横浜市中区、南区、磯子区、金沢区、港南区、栄区</t>
    <rPh sb="0" eb="3">
      <t>ヨコハマシ</t>
    </rPh>
    <rPh sb="3" eb="5">
      <t>ナカク</t>
    </rPh>
    <rPh sb="6" eb="8">
      <t>ミナミク</t>
    </rPh>
    <rPh sb="9" eb="12">
      <t>イソゴク</t>
    </rPh>
    <rPh sb="13" eb="16">
      <t>カナザワク</t>
    </rPh>
    <rPh sb="17" eb="20">
      <t>コウナンク</t>
    </rPh>
    <rPh sb="21" eb="23">
      <t>サカエク</t>
    </rPh>
    <phoneticPr fontId="3"/>
  </si>
  <si>
    <t>川崎市高津区、多摩区、宮前区、麻生区</t>
    <rPh sb="0" eb="3">
      <t>カワサキシ</t>
    </rPh>
    <rPh sb="3" eb="6">
      <t>タカツク</t>
    </rPh>
    <rPh sb="7" eb="10">
      <t>タマク</t>
    </rPh>
    <rPh sb="11" eb="14">
      <t>ミヤマエク</t>
    </rPh>
    <rPh sb="15" eb="17">
      <t>アソウ</t>
    </rPh>
    <rPh sb="17" eb="18">
      <t>ク</t>
    </rPh>
    <phoneticPr fontId="3"/>
  </si>
  <si>
    <t>川崎南部</t>
    <rPh sb="0" eb="2">
      <t>カワサキ</t>
    </rPh>
    <rPh sb="2" eb="4">
      <t>ナンブ</t>
    </rPh>
    <phoneticPr fontId="3"/>
  </si>
  <si>
    <t>川崎市川崎区、幸区、中原区</t>
    <rPh sb="0" eb="3">
      <t>カワサキシ</t>
    </rPh>
    <rPh sb="3" eb="6">
      <t>カワサキク</t>
    </rPh>
    <rPh sb="7" eb="9">
      <t>サイワイク</t>
    </rPh>
    <rPh sb="10" eb="13">
      <t>ナカハラク</t>
    </rPh>
    <phoneticPr fontId="3"/>
  </si>
  <si>
    <t>横須賀市、鎌倉市、逗子市、三浦市、葉山町</t>
    <rPh sb="0" eb="4">
      <t>ヨコスカシ</t>
    </rPh>
    <rPh sb="5" eb="8">
      <t>カマクラシ</t>
    </rPh>
    <rPh sb="9" eb="12">
      <t>ズシシ</t>
    </rPh>
    <rPh sb="13" eb="15">
      <t>ミウラ</t>
    </rPh>
    <rPh sb="15" eb="16">
      <t>シ</t>
    </rPh>
    <rPh sb="17" eb="19">
      <t>ハヤマ</t>
    </rPh>
    <rPh sb="19" eb="20">
      <t>マチ</t>
    </rPh>
    <phoneticPr fontId="3"/>
  </si>
  <si>
    <t>湘南東部</t>
    <rPh sb="0" eb="2">
      <t>ショウナン</t>
    </rPh>
    <rPh sb="2" eb="4">
      <t>トウブ</t>
    </rPh>
    <phoneticPr fontId="3"/>
  </si>
  <si>
    <t>藤沢市、茅ケ崎市、寒川町</t>
    <rPh sb="0" eb="3">
      <t>フジサワシ</t>
    </rPh>
    <rPh sb="4" eb="8">
      <t>チガサキシ</t>
    </rPh>
    <rPh sb="9" eb="12">
      <t>サムカワマチ</t>
    </rPh>
    <phoneticPr fontId="3"/>
  </si>
  <si>
    <t>湘南西部</t>
    <rPh sb="0" eb="2">
      <t>ショウナン</t>
    </rPh>
    <rPh sb="2" eb="4">
      <t>セイブ</t>
    </rPh>
    <phoneticPr fontId="3"/>
  </si>
  <si>
    <t>平塚市、秦野市、伊勢原市、大磯町、二宮町</t>
    <rPh sb="0" eb="3">
      <t>ヒラツカシ</t>
    </rPh>
    <rPh sb="4" eb="7">
      <t>ハダノシ</t>
    </rPh>
    <rPh sb="8" eb="12">
      <t>イセハラシ</t>
    </rPh>
    <rPh sb="13" eb="16">
      <t>オオイソマチ</t>
    </rPh>
    <rPh sb="17" eb="19">
      <t>ニノミヤ</t>
    </rPh>
    <rPh sb="19" eb="20">
      <t>マチ</t>
    </rPh>
    <phoneticPr fontId="3"/>
  </si>
  <si>
    <t>厚木市、大和市、海老名市、座間市、綾瀬市、愛川町、清川村</t>
    <rPh sb="0" eb="3">
      <t>アツギシ</t>
    </rPh>
    <rPh sb="4" eb="7">
      <t>ヤマトシ</t>
    </rPh>
    <rPh sb="8" eb="12">
      <t>エビナシ</t>
    </rPh>
    <rPh sb="13" eb="16">
      <t>ザマシ</t>
    </rPh>
    <rPh sb="17" eb="20">
      <t>アヤセシ</t>
    </rPh>
    <rPh sb="21" eb="23">
      <t>アイカワ</t>
    </rPh>
    <rPh sb="23" eb="24">
      <t>マチ</t>
    </rPh>
    <rPh sb="25" eb="28">
      <t>キヨカワムラ</t>
    </rPh>
    <phoneticPr fontId="3"/>
  </si>
  <si>
    <t>県西</t>
    <rPh sb="0" eb="2">
      <t>ケンセイ</t>
    </rPh>
    <phoneticPr fontId="3"/>
  </si>
  <si>
    <t>小田原市、南足柄市、中井町、大井町、松田町、山北町、開成町、箱根町、真鶴町、湯河原町</t>
    <rPh sb="0" eb="4">
      <t>オダワラシ</t>
    </rPh>
    <rPh sb="5" eb="6">
      <t>ミナミ</t>
    </rPh>
    <rPh sb="6" eb="8">
      <t>アシガラ</t>
    </rPh>
    <rPh sb="8" eb="9">
      <t>シ</t>
    </rPh>
    <rPh sb="10" eb="12">
      <t>ナカイ</t>
    </rPh>
    <rPh sb="12" eb="13">
      <t>マチ</t>
    </rPh>
    <rPh sb="14" eb="17">
      <t>オオイマチ</t>
    </rPh>
    <rPh sb="18" eb="20">
      <t>マツダ</t>
    </rPh>
    <rPh sb="20" eb="21">
      <t>マチ</t>
    </rPh>
    <rPh sb="22" eb="25">
      <t>ヤマキタマチ</t>
    </rPh>
    <rPh sb="26" eb="29">
      <t>カイセイマチ</t>
    </rPh>
    <rPh sb="30" eb="33">
      <t>ハコネマチ</t>
    </rPh>
    <rPh sb="34" eb="36">
      <t>マナヅル</t>
    </rPh>
    <rPh sb="36" eb="37">
      <t>マチ</t>
    </rPh>
    <rPh sb="38" eb="42">
      <t>ユガワラマチ</t>
    </rPh>
    <phoneticPr fontId="3"/>
  </si>
  <si>
    <t>都県名</t>
    <rPh sb="0" eb="1">
      <t>ト</t>
    </rPh>
    <rPh sb="1" eb="2">
      <t>ケン</t>
    </rPh>
    <rPh sb="2" eb="3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</si>
  <si>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</si>
  <si>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神奈川県</t>
    <rPh sb="0" eb="3">
      <t>カナガワ</t>
    </rPh>
    <rPh sb="3" eb="4">
      <t>ケン</t>
    </rPh>
    <phoneticPr fontId="3"/>
  </si>
  <si>
    <t>相模原</t>
    <rPh sb="0" eb="3">
      <t>サガミハラ</t>
    </rPh>
    <phoneticPr fontId="2"/>
  </si>
  <si>
    <t>相模原市</t>
    <rPh sb="3" eb="4">
      <t>シ</t>
    </rPh>
    <phoneticPr fontId="3"/>
  </si>
  <si>
    <t>％</t>
    <phoneticPr fontId="3"/>
  </si>
  <si>
    <t>2015年との乖離幅</t>
    <rPh sb="4" eb="5">
      <t>ネン</t>
    </rPh>
    <rPh sb="7" eb="10">
      <t>カイリハバ</t>
    </rPh>
    <phoneticPr fontId="3"/>
  </si>
  <si>
    <t>75歳以上人口</t>
    <rPh sb="2" eb="3">
      <t>サイ</t>
    </rPh>
    <rPh sb="3" eb="5">
      <t>イジョウ</t>
    </rPh>
    <rPh sb="5" eb="7">
      <t>ジンコウ</t>
    </rPh>
    <phoneticPr fontId="3"/>
  </si>
  <si>
    <t>2015年との乖離幅の合計</t>
    <rPh sb="4" eb="5">
      <t>ネン</t>
    </rPh>
    <rPh sb="7" eb="9">
      <t>カイリ</t>
    </rPh>
    <rPh sb="9" eb="10">
      <t>ハバ</t>
    </rPh>
    <rPh sb="11" eb="13">
      <t>ゴウケイ</t>
    </rPh>
    <phoneticPr fontId="3"/>
  </si>
  <si>
    <t>2015年との乖離幅の合計</t>
    <rPh sb="9" eb="10">
      <t>ハバ</t>
    </rPh>
    <phoneticPr fontId="3"/>
  </si>
  <si>
    <t>2015年との乖離幅の合計(多摩）</t>
    <rPh sb="14" eb="16">
      <t>タマ</t>
    </rPh>
    <phoneticPr fontId="3"/>
  </si>
  <si>
    <t>75歳以上1000人あたりの収容能力</t>
    <rPh sb="2" eb="5">
      <t>サイイジョウ</t>
    </rPh>
    <rPh sb="9" eb="10">
      <t>ニン</t>
    </rPh>
    <rPh sb="14" eb="16">
      <t>シュウヨウ</t>
    </rPh>
    <rPh sb="16" eb="18">
      <t>ノウリョク</t>
    </rPh>
    <phoneticPr fontId="3"/>
  </si>
  <si>
    <t>入所施設数</t>
    <rPh sb="0" eb="2">
      <t>ニュウショ</t>
    </rPh>
    <rPh sb="2" eb="4">
      <t>シセツ</t>
    </rPh>
    <rPh sb="4" eb="5">
      <t>スウ</t>
    </rPh>
    <phoneticPr fontId="3"/>
  </si>
  <si>
    <t>2015年</t>
    <rPh sb="4" eb="5">
      <t>ネン</t>
    </rPh>
    <phoneticPr fontId="3"/>
  </si>
  <si>
    <t>全国平均81床を満たすためのベット数</t>
    <rPh sb="0" eb="2">
      <t>ゼンコク</t>
    </rPh>
    <rPh sb="2" eb="4">
      <t>ヘイキン</t>
    </rPh>
    <rPh sb="6" eb="7">
      <t>ユカ</t>
    </rPh>
    <rPh sb="8" eb="9">
      <t>ミ</t>
    </rPh>
    <rPh sb="17" eb="18">
      <t>スウ</t>
    </rPh>
    <phoneticPr fontId="3"/>
  </si>
  <si>
    <t>現状との　　　　乖離幅</t>
    <rPh sb="0" eb="2">
      <t>ゲンジョウ</t>
    </rPh>
    <rPh sb="8" eb="11">
      <t>カイリハバ</t>
    </rPh>
    <phoneticPr fontId="3"/>
  </si>
  <si>
    <t>2025年</t>
    <rPh sb="4" eb="5">
      <t>ネン</t>
    </rPh>
    <phoneticPr fontId="3"/>
  </si>
  <si>
    <t>2015年全国平均81床を満たすためのベット数</t>
    <rPh sb="4" eb="5">
      <t>ネン</t>
    </rPh>
    <phoneticPr fontId="3"/>
  </si>
  <si>
    <t>2040年</t>
    <rPh sb="4" eb="5">
      <t>ネン</t>
    </rPh>
    <phoneticPr fontId="3"/>
  </si>
  <si>
    <t>松戸市、野田市、柏市、流山市、我孫子市</t>
    <rPh sb="4" eb="6">
      <t>ノダ</t>
    </rPh>
    <rPh sb="6" eb="7">
      <t>シ</t>
    </rPh>
    <rPh sb="8" eb="9">
      <t>カシワ</t>
    </rPh>
    <rPh sb="9" eb="10">
      <t>シ</t>
    </rPh>
    <rPh sb="11" eb="13">
      <t>ナガレヤマ</t>
    </rPh>
    <rPh sb="13" eb="14">
      <t>シ</t>
    </rPh>
    <rPh sb="15" eb="19">
      <t>アビコシ</t>
    </rPh>
    <phoneticPr fontId="3"/>
  </si>
  <si>
    <t>成田市、佐倉市、四街道市、八街市、印西市、白井市、富里市、酒々井市、栄町</t>
    <rPh sb="0" eb="3">
      <t>ナリタシ</t>
    </rPh>
    <rPh sb="4" eb="7">
      <t>サクラシ</t>
    </rPh>
    <rPh sb="8" eb="12">
      <t>ヨツカイドウシ</t>
    </rPh>
    <rPh sb="13" eb="14">
      <t>ハチ</t>
    </rPh>
    <rPh sb="14" eb="15">
      <t>マチ</t>
    </rPh>
    <rPh sb="15" eb="16">
      <t>シ</t>
    </rPh>
    <rPh sb="17" eb="19">
      <t>インザイ</t>
    </rPh>
    <rPh sb="19" eb="20">
      <t>シ</t>
    </rPh>
    <rPh sb="21" eb="23">
      <t>シライ</t>
    </rPh>
    <rPh sb="23" eb="24">
      <t>シ</t>
    </rPh>
    <rPh sb="25" eb="27">
      <t>トミサト</t>
    </rPh>
    <rPh sb="27" eb="28">
      <t>シ</t>
    </rPh>
    <rPh sb="29" eb="32">
      <t>ササイ</t>
    </rPh>
    <rPh sb="32" eb="33">
      <t>シ</t>
    </rPh>
    <rPh sb="34" eb="36">
      <t>サカエマチ</t>
    </rPh>
    <phoneticPr fontId="3"/>
  </si>
  <si>
    <t>茂原市、東金市、勝浦市、山武市、いすみ市、大綱白里市、九十九里町、芝山町、横芝光町、一宮町、睦沢町、長生村、白子町、長柄町、長南町、大多喜町、御宿町</t>
    <rPh sb="0" eb="2">
      <t>シゲハラ</t>
    </rPh>
    <rPh sb="2" eb="3">
      <t>シ</t>
    </rPh>
    <rPh sb="4" eb="5">
      <t>ヒガシ</t>
    </rPh>
    <rPh sb="5" eb="6">
      <t>カネ</t>
    </rPh>
    <rPh sb="6" eb="7">
      <t>シ</t>
    </rPh>
    <rPh sb="8" eb="11">
      <t>カツウラシ</t>
    </rPh>
    <rPh sb="12" eb="13">
      <t>ヤマ</t>
    </rPh>
    <rPh sb="13" eb="14">
      <t>タケシ</t>
    </rPh>
    <rPh sb="14" eb="15">
      <t>シ</t>
    </rPh>
    <rPh sb="19" eb="20">
      <t>シ</t>
    </rPh>
    <rPh sb="21" eb="22">
      <t>オオ</t>
    </rPh>
    <rPh sb="22" eb="23">
      <t>ツナ</t>
    </rPh>
    <rPh sb="23" eb="25">
      <t>シラサト</t>
    </rPh>
    <rPh sb="25" eb="26">
      <t>シ</t>
    </rPh>
    <rPh sb="27" eb="31">
      <t>クジュウクリ</t>
    </rPh>
    <rPh sb="31" eb="32">
      <t>マチ</t>
    </rPh>
    <rPh sb="33" eb="35">
      <t>シバヤマ</t>
    </rPh>
    <rPh sb="35" eb="36">
      <t>マチ</t>
    </rPh>
    <rPh sb="36" eb="37">
      <t>シゲマチ</t>
    </rPh>
    <rPh sb="37" eb="38">
      <t>ヨコ</t>
    </rPh>
    <rPh sb="38" eb="39">
      <t>シバ</t>
    </rPh>
    <rPh sb="39" eb="40">
      <t>ヒカリ</t>
    </rPh>
    <rPh sb="40" eb="41">
      <t>マチ</t>
    </rPh>
    <rPh sb="42" eb="44">
      <t>イチノミヤ</t>
    </rPh>
    <rPh sb="44" eb="45">
      <t>マチ</t>
    </rPh>
    <rPh sb="46" eb="47">
      <t>ムツ</t>
    </rPh>
    <rPh sb="47" eb="48">
      <t>サワ</t>
    </rPh>
    <rPh sb="48" eb="49">
      <t>マチ</t>
    </rPh>
    <rPh sb="50" eb="52">
      <t>チョウセイ</t>
    </rPh>
    <rPh sb="52" eb="53">
      <t>ムラ</t>
    </rPh>
    <rPh sb="54" eb="57">
      <t>シロコチョウ</t>
    </rPh>
    <rPh sb="58" eb="61">
      <t>ナガエマチ</t>
    </rPh>
    <rPh sb="62" eb="64">
      <t>チョウナン</t>
    </rPh>
    <rPh sb="64" eb="65">
      <t>マチ</t>
    </rPh>
    <rPh sb="66" eb="69">
      <t>オオタキ</t>
    </rPh>
    <rPh sb="69" eb="70">
      <t>マチ</t>
    </rPh>
    <rPh sb="71" eb="73">
      <t>オンジュク</t>
    </rPh>
    <rPh sb="73" eb="74">
      <t>マチ</t>
    </rPh>
    <phoneticPr fontId="3"/>
  </si>
  <si>
    <t>青梅市、福生市、羽村市、あきる野市、瑞穂町、日の出町、檜原村、奥多摩町</t>
    <rPh sb="0" eb="3">
      <t>オウメシ</t>
    </rPh>
    <rPh sb="4" eb="7">
      <t>フッサシ</t>
    </rPh>
    <rPh sb="8" eb="11">
      <t>ハムラシ</t>
    </rPh>
    <rPh sb="15" eb="16">
      <t>ノ</t>
    </rPh>
    <rPh sb="16" eb="17">
      <t>シ</t>
    </rPh>
    <rPh sb="18" eb="21">
      <t>ミズホマチ</t>
    </rPh>
    <rPh sb="22" eb="23">
      <t>ヒ</t>
    </rPh>
    <rPh sb="24" eb="26">
      <t>デマチ</t>
    </rPh>
    <rPh sb="27" eb="28">
      <t>ヒノキ</t>
    </rPh>
    <rPh sb="28" eb="30">
      <t>ハラムラ</t>
    </rPh>
    <rPh sb="29" eb="30">
      <t>ムラ</t>
    </rPh>
    <rPh sb="31" eb="35">
      <t>オクタママチ</t>
    </rPh>
    <phoneticPr fontId="3"/>
  </si>
  <si>
    <t>2015年との乖離幅の合計(特別区部）</t>
    <rPh sb="14" eb="17">
      <t>トクベツク</t>
    </rPh>
    <rPh sb="17" eb="18">
      <t>ブ</t>
    </rPh>
    <phoneticPr fontId="3"/>
  </si>
  <si>
    <t>2015年の現状</t>
    <rPh sb="4" eb="5">
      <t>ネン</t>
    </rPh>
    <rPh sb="6" eb="8">
      <t>ゲンジョウ</t>
    </rPh>
    <phoneticPr fontId="3"/>
  </si>
  <si>
    <t>定員総数(床）</t>
    <rPh sb="0" eb="2">
      <t>テイイン</t>
    </rPh>
    <rPh sb="2" eb="4">
      <t>ソウスウ</t>
    </rPh>
    <rPh sb="5" eb="6">
      <t>ユカ</t>
    </rPh>
    <phoneticPr fontId="3"/>
  </si>
  <si>
    <t>豊島区、北区、板橋区、練馬区</t>
    <rPh sb="0" eb="3">
      <t>トシマク</t>
    </rPh>
    <rPh sb="4" eb="6">
      <t>キタク</t>
    </rPh>
    <rPh sb="7" eb="10">
      <t>イタバシク</t>
    </rPh>
    <rPh sb="11" eb="14">
      <t>ネリマク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</si>
</sst>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;[Red]\-#,##0\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4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176" fontId="7" fillId="0" borderId="0" xfId="0" applyNumberFormat="1" applyFont="1">
      <alignment vertical="center"/>
    </xf>
    <xf numFmtId="38" fontId="7" fillId="2" borderId="2" xfId="1" applyFont="1" applyFill="1" applyBorder="1">
      <alignment vertical="center"/>
    </xf>
    <xf numFmtId="38" fontId="7" fillId="2" borderId="1" xfId="1" applyFont="1" applyFill="1" applyBorder="1">
      <alignment vertical="center"/>
    </xf>
    <xf numFmtId="38" fontId="7" fillId="3" borderId="3" xfId="1" applyFont="1" applyFill="1" applyBorder="1">
      <alignment vertical="center"/>
    </xf>
    <xf numFmtId="38" fontId="7" fillId="3" borderId="4" xfId="1" applyFont="1" applyFill="1" applyBorder="1">
      <alignment vertical="center"/>
    </xf>
    <xf numFmtId="38" fontId="7" fillId="3" borderId="8" xfId="1" applyFont="1" applyFill="1" applyBorder="1">
      <alignment vertical="center"/>
    </xf>
    <xf numFmtId="1" fontId="0" fillId="0" borderId="0" xfId="0" applyNumberFormat="1">
      <alignment vertical="center"/>
    </xf>
    <xf numFmtId="38" fontId="7" fillId="4" borderId="2" xfId="1" applyFont="1" applyFill="1" applyBorder="1">
      <alignment vertical="center"/>
    </xf>
    <xf numFmtId="176" fontId="7" fillId="4" borderId="2" xfId="2" applyNumberFormat="1" applyFont="1" applyFill="1" applyBorder="1">
      <alignment vertical="center"/>
    </xf>
    <xf numFmtId="38" fontId="7" fillId="4" borderId="1" xfId="1" applyFont="1" applyFill="1" applyBorder="1">
      <alignment vertical="center"/>
    </xf>
    <xf numFmtId="176" fontId="7" fillId="4" borderId="1" xfId="2" applyNumberFormat="1" applyFont="1" applyFill="1" applyBorder="1">
      <alignment vertical="center"/>
    </xf>
    <xf numFmtId="38" fontId="7" fillId="4" borderId="7" xfId="1" applyFont="1" applyFill="1" applyBorder="1">
      <alignment vertical="center"/>
    </xf>
    <xf numFmtId="176" fontId="7" fillId="4" borderId="7" xfId="2" applyNumberFormat="1" applyFont="1" applyFill="1" applyBorder="1">
      <alignment vertical="center"/>
    </xf>
    <xf numFmtId="38" fontId="7" fillId="0" borderId="9" xfId="1" applyFont="1" applyBorder="1">
      <alignment vertical="center"/>
    </xf>
    <xf numFmtId="38" fontId="7" fillId="0" borderId="5" xfId="1" applyFont="1" applyBorder="1">
      <alignment vertical="center"/>
    </xf>
    <xf numFmtId="38" fontId="7" fillId="3" borderId="13" xfId="1" applyFont="1" applyFill="1" applyBorder="1">
      <alignment vertical="center"/>
    </xf>
    <xf numFmtId="38" fontId="7" fillId="3" borderId="14" xfId="1" applyFont="1" applyFill="1" applyBorder="1">
      <alignment vertical="center"/>
    </xf>
    <xf numFmtId="38" fontId="7" fillId="3" borderId="12" xfId="1" applyFont="1" applyFill="1" applyBorder="1">
      <alignment vertical="center"/>
    </xf>
    <xf numFmtId="38" fontId="7" fillId="2" borderId="9" xfId="1" applyFont="1" applyFill="1" applyBorder="1">
      <alignment vertical="center"/>
    </xf>
    <xf numFmtId="38" fontId="7" fillId="2" borderId="5" xfId="1" applyFont="1" applyFill="1" applyBorder="1">
      <alignment vertical="center"/>
    </xf>
    <xf numFmtId="176" fontId="7" fillId="4" borderId="22" xfId="2" applyNumberFormat="1" applyFont="1" applyFill="1" applyBorder="1">
      <alignment vertical="center"/>
    </xf>
    <xf numFmtId="176" fontId="7" fillId="4" borderId="23" xfId="2" applyNumberFormat="1" applyFont="1" applyFill="1" applyBorder="1">
      <alignment vertical="center"/>
    </xf>
    <xf numFmtId="176" fontId="7" fillId="4" borderId="24" xfId="2" applyNumberFormat="1" applyFont="1" applyFill="1" applyBorder="1">
      <alignment vertical="center"/>
    </xf>
    <xf numFmtId="38" fontId="7" fillId="0" borderId="25" xfId="1" applyFont="1" applyBorder="1">
      <alignment vertical="center"/>
    </xf>
    <xf numFmtId="38" fontId="7" fillId="4" borderId="19" xfId="1" applyFont="1" applyFill="1" applyBorder="1">
      <alignment vertical="center"/>
    </xf>
    <xf numFmtId="176" fontId="7" fillId="4" borderId="19" xfId="2" applyNumberFormat="1" applyFont="1" applyFill="1" applyBorder="1">
      <alignment vertical="center"/>
    </xf>
    <xf numFmtId="38" fontId="7" fillId="2" borderId="25" xfId="1" applyFont="1" applyFill="1" applyBorder="1">
      <alignment vertical="center"/>
    </xf>
    <xf numFmtId="38" fontId="7" fillId="2" borderId="19" xfId="1" applyFont="1" applyFill="1" applyBorder="1">
      <alignment vertical="center"/>
    </xf>
    <xf numFmtId="38" fontId="7" fillId="3" borderId="18" xfId="1" applyFont="1" applyFill="1" applyBorder="1">
      <alignment vertical="center"/>
    </xf>
    <xf numFmtId="38" fontId="7" fillId="3" borderId="20" xfId="1" applyFont="1" applyFill="1" applyBorder="1">
      <alignment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5" fillId="4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6" xfId="0" applyBorder="1" applyAlignment="1">
      <alignment horizontal="center" vertical="center" shrinkToFit="1"/>
    </xf>
    <xf numFmtId="0" fontId="5" fillId="0" borderId="8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0" fillId="0" borderId="25" xfId="0" applyBorder="1" applyAlignment="1">
      <alignment horizontal="center" vertical="center" shrinkToFit="1"/>
    </xf>
    <xf numFmtId="0" fontId="4" fillId="4" borderId="20" xfId="0" applyFont="1" applyFill="1" applyBorder="1" applyAlignment="1">
      <alignment vertical="center" wrapText="1"/>
    </xf>
    <xf numFmtId="38" fontId="7" fillId="0" borderId="18" xfId="1" applyFont="1" applyBorder="1">
      <alignment vertical="center"/>
    </xf>
    <xf numFmtId="0" fontId="4" fillId="0" borderId="20" xfId="0" applyFont="1" applyBorder="1" applyAlignment="1">
      <alignment vertical="center" wrapText="1"/>
    </xf>
    <xf numFmtId="0" fontId="7" fillId="0" borderId="7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>
      <alignment vertical="center"/>
    </xf>
    <xf numFmtId="0" fontId="7" fillId="0" borderId="6" xfId="0" applyFont="1" applyBorder="1">
      <alignment vertical="center"/>
    </xf>
    <xf numFmtId="38" fontId="7" fillId="3" borderId="9" xfId="1" applyFont="1" applyFill="1" applyBorder="1">
      <alignment vertical="center"/>
    </xf>
    <xf numFmtId="38" fontId="7" fillId="3" borderId="5" xfId="1" applyFont="1" applyFill="1" applyBorder="1">
      <alignment vertical="center"/>
    </xf>
    <xf numFmtId="38" fontId="7" fillId="3" borderId="25" xfId="1" applyFont="1" applyFill="1" applyBorder="1">
      <alignment vertical="center"/>
    </xf>
    <xf numFmtId="176" fontId="7" fillId="4" borderId="27" xfId="2" applyNumberFormat="1" applyFont="1" applyFill="1" applyBorder="1">
      <alignment vertical="center"/>
    </xf>
    <xf numFmtId="176" fontId="7" fillId="0" borderId="24" xfId="0" applyNumberFormat="1" applyFont="1" applyBorder="1">
      <alignment vertical="center"/>
    </xf>
    <xf numFmtId="0" fontId="0" fillId="0" borderId="39" xfId="0" applyBorder="1" applyAlignment="1">
      <alignment horizontal="center" vertical="center" shrinkToFit="1"/>
    </xf>
    <xf numFmtId="0" fontId="5" fillId="4" borderId="26" xfId="0" applyFont="1" applyFill="1" applyBorder="1">
      <alignment vertical="center"/>
    </xf>
    <xf numFmtId="38" fontId="7" fillId="0" borderId="40" xfId="1" applyFont="1" applyBorder="1">
      <alignment vertical="center"/>
    </xf>
    <xf numFmtId="38" fontId="7" fillId="4" borderId="41" xfId="1" applyFont="1" applyFill="1" applyBorder="1">
      <alignment vertical="center"/>
    </xf>
    <xf numFmtId="176" fontId="7" fillId="4" borderId="41" xfId="2" applyNumberFormat="1" applyFont="1" applyFill="1" applyBorder="1">
      <alignment vertical="center"/>
    </xf>
    <xf numFmtId="176" fontId="7" fillId="4" borderId="42" xfId="2" applyNumberFormat="1" applyFont="1" applyFill="1" applyBorder="1">
      <alignment vertical="center"/>
    </xf>
    <xf numFmtId="38" fontId="7" fillId="2" borderId="39" xfId="1" applyFont="1" applyFill="1" applyBorder="1">
      <alignment vertical="center"/>
    </xf>
    <xf numFmtId="38" fontId="7" fillId="2" borderId="41" xfId="1" applyFont="1" applyFill="1" applyBorder="1">
      <alignment vertical="center"/>
    </xf>
    <xf numFmtId="38" fontId="7" fillId="3" borderId="26" xfId="1" applyFont="1" applyFill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 shrinkToFit="1"/>
    </xf>
    <xf numFmtId="38" fontId="7" fillId="0" borderId="46" xfId="1" applyFont="1" applyBorder="1">
      <alignment vertical="center"/>
    </xf>
    <xf numFmtId="38" fontId="7" fillId="4" borderId="47" xfId="1" applyFont="1" applyFill="1" applyBorder="1">
      <alignment vertical="center"/>
    </xf>
    <xf numFmtId="176" fontId="7" fillId="4" borderId="47" xfId="2" applyNumberFormat="1" applyFont="1" applyFill="1" applyBorder="1">
      <alignment vertical="center"/>
    </xf>
    <xf numFmtId="176" fontId="7" fillId="4" borderId="48" xfId="2" applyNumberFormat="1" applyFont="1" applyFill="1" applyBorder="1">
      <alignment vertical="center"/>
    </xf>
    <xf numFmtId="38" fontId="7" fillId="2" borderId="44" xfId="1" applyFont="1" applyFill="1" applyBorder="1">
      <alignment vertical="center"/>
    </xf>
    <xf numFmtId="38" fontId="7" fillId="2" borderId="48" xfId="1" applyFont="1" applyFill="1" applyBorder="1">
      <alignment vertical="center"/>
    </xf>
    <xf numFmtId="38" fontId="7" fillId="3" borderId="46" xfId="1" applyFont="1" applyFill="1" applyBorder="1">
      <alignment vertical="center"/>
    </xf>
    <xf numFmtId="38" fontId="7" fillId="3" borderId="45" xfId="1" applyFont="1" applyFill="1" applyBorder="1">
      <alignment vertical="center"/>
    </xf>
    <xf numFmtId="1" fontId="8" fillId="5" borderId="37" xfId="0" applyNumberFormat="1" applyFont="1" applyFill="1" applyBorder="1">
      <alignment vertical="center"/>
    </xf>
    <xf numFmtId="1" fontId="7" fillId="2" borderId="42" xfId="0" applyNumberFormat="1" applyFont="1" applyFill="1" applyBorder="1">
      <alignment vertical="center"/>
    </xf>
    <xf numFmtId="1" fontId="7" fillId="2" borderId="23" xfId="0" applyNumberFormat="1" applyFont="1" applyFill="1" applyBorder="1">
      <alignment vertical="center"/>
    </xf>
    <xf numFmtId="1" fontId="7" fillId="2" borderId="22" xfId="0" applyNumberFormat="1" applyFont="1" applyFill="1" applyBorder="1">
      <alignment vertical="center"/>
    </xf>
    <xf numFmtId="1" fontId="7" fillId="2" borderId="27" xfId="0" applyNumberFormat="1" applyFont="1" applyFill="1" applyBorder="1">
      <alignment vertical="center"/>
    </xf>
    <xf numFmtId="177" fontId="7" fillId="3" borderId="39" xfId="1" applyNumberFormat="1" applyFont="1" applyFill="1" applyBorder="1">
      <alignment vertical="center"/>
    </xf>
    <xf numFmtId="38" fontId="7" fillId="3" borderId="6" xfId="1" applyFont="1" applyFill="1" applyBorder="1">
      <alignment vertical="center"/>
    </xf>
    <xf numFmtId="38" fontId="7" fillId="3" borderId="40" xfId="1" applyFont="1" applyFill="1" applyBorder="1">
      <alignment vertical="center"/>
    </xf>
    <xf numFmtId="177" fontId="7" fillId="3" borderId="44" xfId="1" applyNumberFormat="1" applyFont="1" applyFill="1" applyBorder="1">
      <alignment vertical="center"/>
    </xf>
    <xf numFmtId="38" fontId="7" fillId="3" borderId="39" xfId="1" applyNumberFormat="1" applyFont="1" applyFill="1" applyBorder="1">
      <alignment vertical="center"/>
    </xf>
    <xf numFmtId="0" fontId="0" fillId="4" borderId="45" xfId="0" applyFont="1" applyFill="1" applyBorder="1" applyAlignment="1">
      <alignment horizontal="center" vertical="center"/>
    </xf>
    <xf numFmtId="0" fontId="7" fillId="3" borderId="6" xfId="0" applyFont="1" applyFill="1" applyBorder="1">
      <alignment vertical="center"/>
    </xf>
    <xf numFmtId="38" fontId="7" fillId="3" borderId="8" xfId="0" applyNumberFormat="1" applyFont="1" applyFill="1" applyBorder="1">
      <alignment vertical="center"/>
    </xf>
    <xf numFmtId="0" fontId="7" fillId="3" borderId="14" xfId="0" applyFont="1" applyFill="1" applyBorder="1">
      <alignment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 shrinkToFit="1"/>
    </xf>
    <xf numFmtId="0" fontId="7" fillId="3" borderId="8" xfId="0" applyFont="1" applyFill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7" fillId="2" borderId="28" xfId="0" applyFont="1" applyFill="1" applyBorder="1" applyAlignment="1">
      <alignment horizontal="right" vertical="center"/>
    </xf>
    <xf numFmtId="0" fontId="7" fillId="2" borderId="29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7" fillId="2" borderId="33" xfId="1" applyFont="1" applyFill="1" applyBorder="1" applyAlignment="1">
      <alignment horizontal="right" vertical="center"/>
    </xf>
    <xf numFmtId="38" fontId="7" fillId="2" borderId="36" xfId="1" applyFont="1" applyFill="1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8" fontId="7" fillId="2" borderId="28" xfId="1" applyFont="1" applyFill="1" applyBorder="1" applyAlignment="1">
      <alignment horizontal="right" vertical="center"/>
    </xf>
    <xf numFmtId="38" fontId="7" fillId="2" borderId="29" xfId="1" applyFont="1" applyFill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wrapText="1" shrinkToFit="1"/>
    </xf>
    <xf numFmtId="0" fontId="4" fillId="2" borderId="21" xfId="0" applyFont="1" applyFill="1" applyBorder="1" applyAlignment="1">
      <alignment horizontal="center" vertical="center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FFCCFF"/>
      <color rgb="FFCCFF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zoomScaleNormal="100" workbookViewId="0">
      <selection sqref="A1:A3"/>
    </sheetView>
  </sheetViews>
  <sheetFormatPr defaultRowHeight="12.75" customHeight="1" x14ac:dyDescent="0.15"/>
  <cols>
    <col min="1" max="1" width="6.125" style="1" customWidth="1"/>
    <col min="2" max="2" width="9.875" style="1" customWidth="1"/>
    <col min="3" max="3" width="24.5" customWidth="1"/>
    <col min="4" max="4" width="10.875" style="2" customWidth="1"/>
    <col min="5" max="5" width="9.875" style="2" customWidth="1"/>
    <col min="6" max="6" width="5.125" style="2" customWidth="1"/>
    <col min="7" max="7" width="10.875" style="2" customWidth="1"/>
    <col min="8" max="8" width="9.875" style="2" customWidth="1"/>
    <col min="9" max="9" width="5.125" style="2" customWidth="1"/>
    <col min="10" max="10" width="10.875" style="2" customWidth="1"/>
    <col min="11" max="11" width="10.125" style="2" customWidth="1"/>
    <col min="12" max="12" width="5.125" style="3" customWidth="1"/>
    <col min="13" max="21" width="9.875" style="2" customWidth="1"/>
  </cols>
  <sheetData>
    <row r="1" spans="1:24" ht="16.5" customHeight="1" x14ac:dyDescent="0.15">
      <c r="A1" s="119" t="s">
        <v>87</v>
      </c>
      <c r="B1" s="121" t="s">
        <v>33</v>
      </c>
      <c r="C1" s="123" t="s">
        <v>88</v>
      </c>
      <c r="D1" s="97" t="s">
        <v>24</v>
      </c>
      <c r="E1" s="98"/>
      <c r="F1" s="98"/>
      <c r="G1" s="98" t="s">
        <v>28</v>
      </c>
      <c r="H1" s="98"/>
      <c r="I1" s="98"/>
      <c r="J1" s="98" t="s">
        <v>23</v>
      </c>
      <c r="K1" s="98"/>
      <c r="L1" s="99"/>
      <c r="M1" s="116" t="s">
        <v>111</v>
      </c>
      <c r="N1" s="117"/>
      <c r="O1" s="118"/>
      <c r="P1" s="108" t="s">
        <v>100</v>
      </c>
      <c r="Q1" s="92"/>
      <c r="R1" s="108" t="s">
        <v>103</v>
      </c>
      <c r="S1" s="92"/>
      <c r="T1" s="91" t="s">
        <v>105</v>
      </c>
      <c r="U1" s="92"/>
    </row>
    <row r="2" spans="1:24" ht="16.5" customHeight="1" x14ac:dyDescent="0.15">
      <c r="A2" s="120"/>
      <c r="B2" s="122"/>
      <c r="C2" s="124"/>
      <c r="D2" s="100" t="s">
        <v>25</v>
      </c>
      <c r="E2" s="102" t="s">
        <v>94</v>
      </c>
      <c r="F2" s="104" t="s">
        <v>92</v>
      </c>
      <c r="G2" s="104" t="s">
        <v>25</v>
      </c>
      <c r="H2" s="102" t="s">
        <v>94</v>
      </c>
      <c r="I2" s="104" t="s">
        <v>92</v>
      </c>
      <c r="J2" s="104" t="s">
        <v>25</v>
      </c>
      <c r="K2" s="102" t="s">
        <v>94</v>
      </c>
      <c r="L2" s="106" t="s">
        <v>92</v>
      </c>
      <c r="M2" s="137" t="s">
        <v>99</v>
      </c>
      <c r="N2" s="139" t="s">
        <v>112</v>
      </c>
      <c r="O2" s="141" t="s">
        <v>98</v>
      </c>
      <c r="P2" s="109" t="s">
        <v>101</v>
      </c>
      <c r="Q2" s="95" t="s">
        <v>102</v>
      </c>
      <c r="R2" s="109" t="s">
        <v>104</v>
      </c>
      <c r="S2" s="95" t="s">
        <v>93</v>
      </c>
      <c r="T2" s="93" t="s">
        <v>104</v>
      </c>
      <c r="U2" s="95" t="s">
        <v>93</v>
      </c>
    </row>
    <row r="3" spans="1:24" ht="43.5" customHeight="1" thickBot="1" x14ac:dyDescent="0.2">
      <c r="A3" s="120"/>
      <c r="B3" s="122"/>
      <c r="C3" s="124"/>
      <c r="D3" s="101"/>
      <c r="E3" s="103"/>
      <c r="F3" s="105"/>
      <c r="G3" s="105"/>
      <c r="H3" s="103"/>
      <c r="I3" s="105"/>
      <c r="J3" s="105"/>
      <c r="K3" s="103"/>
      <c r="L3" s="107"/>
      <c r="M3" s="138"/>
      <c r="N3" s="140"/>
      <c r="O3" s="142"/>
      <c r="P3" s="110"/>
      <c r="Q3" s="96"/>
      <c r="R3" s="110"/>
      <c r="S3" s="96"/>
      <c r="T3" s="94"/>
      <c r="U3" s="96"/>
    </row>
    <row r="4" spans="1:24" ht="19.5" customHeight="1" thickBot="1" x14ac:dyDescent="0.2">
      <c r="A4" s="67" t="s">
        <v>27</v>
      </c>
      <c r="B4" s="68" t="s">
        <v>27</v>
      </c>
      <c r="C4" s="87" t="s">
        <v>27</v>
      </c>
      <c r="D4" s="69">
        <v>126597298</v>
      </c>
      <c r="E4" s="70">
        <v>16458195</v>
      </c>
      <c r="F4" s="71">
        <f>E4/D4</f>
        <v>0.130004314942014</v>
      </c>
      <c r="G4" s="70">
        <v>120658816</v>
      </c>
      <c r="H4" s="70">
        <v>21785638</v>
      </c>
      <c r="I4" s="71">
        <f>H4/G4</f>
        <v>0.18055570842001301</v>
      </c>
      <c r="J4" s="70">
        <v>107275851</v>
      </c>
      <c r="K4" s="70">
        <v>22229933</v>
      </c>
      <c r="L4" s="72">
        <f>K4/J4</f>
        <v>0.20722215477927086</v>
      </c>
      <c r="M4" s="73">
        <v>29991</v>
      </c>
      <c r="N4" s="74">
        <v>1339503</v>
      </c>
      <c r="O4" s="77">
        <v>81.388208123673294</v>
      </c>
      <c r="P4" s="75">
        <v>1339503</v>
      </c>
      <c r="Q4" s="76">
        <v>0</v>
      </c>
      <c r="R4" s="85">
        <f>H4/1000*O4</f>
        <v>1773094.0396510055</v>
      </c>
      <c r="S4" s="76">
        <f>P4-R4</f>
        <v>-433591.03965100553</v>
      </c>
      <c r="T4" s="75">
        <f>K4/1000*O4</f>
        <v>1809254.4135793131</v>
      </c>
      <c r="U4" s="76">
        <f>P4-T4</f>
        <v>-469751.41357931308</v>
      </c>
    </row>
    <row r="5" spans="1:24" ht="19.5" customHeight="1" x14ac:dyDescent="0.15">
      <c r="A5" s="127" t="s">
        <v>29</v>
      </c>
      <c r="B5" s="58" t="s">
        <v>32</v>
      </c>
      <c r="C5" s="59" t="s">
        <v>26</v>
      </c>
      <c r="D5" s="60">
        <v>1245165</v>
      </c>
      <c r="E5" s="61">
        <v>126829</v>
      </c>
      <c r="F5" s="62">
        <f t="shared" ref="F5:F50" si="0">E5/D5</f>
        <v>0.10185718358611108</v>
      </c>
      <c r="G5" s="61">
        <v>1240702</v>
      </c>
      <c r="H5" s="61">
        <v>190612</v>
      </c>
      <c r="I5" s="62">
        <f t="shared" ref="I5:I49" si="1">H5/G5</f>
        <v>0.15363237908861274</v>
      </c>
      <c r="J5" s="61">
        <v>1168491</v>
      </c>
      <c r="K5" s="61">
        <v>211494</v>
      </c>
      <c r="L5" s="63">
        <f t="shared" ref="L5:L50" si="2">K5/J5</f>
        <v>0.18099754298492671</v>
      </c>
      <c r="M5" s="64">
        <v>231</v>
      </c>
      <c r="N5" s="65">
        <v>14887</v>
      </c>
      <c r="O5" s="78">
        <f t="shared" ref="O5:O51" si="3">N5/E5*1000</f>
        <v>117.37851753147939</v>
      </c>
      <c r="P5" s="82">
        <f>E5/1000*$O$4</f>
        <v>10322.385048117359</v>
      </c>
      <c r="Q5" s="66">
        <f>N5-P5</f>
        <v>4564.6149518826405</v>
      </c>
      <c r="R5" s="86">
        <f>H5/1000*$O$4</f>
        <v>15513.569126869614</v>
      </c>
      <c r="S5" s="66">
        <f>N5-R5</f>
        <v>-626.56912686961368</v>
      </c>
      <c r="T5" s="84">
        <f>K5/1000*$O$4</f>
        <v>17213.117688908158</v>
      </c>
      <c r="U5" s="66">
        <f>N5-T5</f>
        <v>-2326.117688908158</v>
      </c>
    </row>
    <row r="6" spans="1:24" ht="30" customHeight="1" x14ac:dyDescent="0.15">
      <c r="A6" s="128"/>
      <c r="B6" s="37" t="s">
        <v>31</v>
      </c>
      <c r="C6" s="38" t="s">
        <v>34</v>
      </c>
      <c r="D6" s="34">
        <v>529097</v>
      </c>
      <c r="E6" s="12">
        <v>56596</v>
      </c>
      <c r="F6" s="13">
        <f t="shared" si="0"/>
        <v>0.10696715347091365</v>
      </c>
      <c r="G6" s="12">
        <v>510256</v>
      </c>
      <c r="H6" s="12">
        <v>89958</v>
      </c>
      <c r="I6" s="13">
        <f t="shared" si="1"/>
        <v>0.1762997397384842</v>
      </c>
      <c r="J6" s="12">
        <v>453143</v>
      </c>
      <c r="K6" s="12">
        <v>88837</v>
      </c>
      <c r="L6" s="24">
        <f t="shared" si="2"/>
        <v>0.19604628119600215</v>
      </c>
      <c r="M6" s="22">
        <v>78</v>
      </c>
      <c r="N6" s="5">
        <v>4754</v>
      </c>
      <c r="O6" s="79">
        <f t="shared" si="3"/>
        <v>83.998869178033786</v>
      </c>
      <c r="P6" s="54">
        <f t="shared" ref="P6:P51" si="4">E6/1000*$O$4</f>
        <v>4606.2470269674131</v>
      </c>
      <c r="Q6" s="7">
        <f>N6-P6</f>
        <v>147.75297303258685</v>
      </c>
      <c r="R6" s="54">
        <f t="shared" ref="R6:R51" si="5">H6/1000*$O$4</f>
        <v>7321.520426389402</v>
      </c>
      <c r="S6" s="7">
        <f>N6-R6</f>
        <v>-2567.520426389402</v>
      </c>
      <c r="T6" s="18">
        <f t="shared" ref="T6:T51" si="6">K6/1000*$O$4</f>
        <v>7230.2842450827648</v>
      </c>
      <c r="U6" s="7">
        <f t="shared" ref="U6:U51" si="7">N6-T6</f>
        <v>-2476.2842450827648</v>
      </c>
      <c r="X6" s="9"/>
    </row>
    <row r="7" spans="1:24" ht="27" customHeight="1" x14ac:dyDescent="0.15">
      <c r="A7" s="128"/>
      <c r="B7" s="37" t="s">
        <v>36</v>
      </c>
      <c r="C7" s="39" t="s">
        <v>35</v>
      </c>
      <c r="D7" s="34">
        <v>784774</v>
      </c>
      <c r="E7" s="12">
        <v>88794</v>
      </c>
      <c r="F7" s="13">
        <f t="shared" si="0"/>
        <v>0.11314595029906699</v>
      </c>
      <c r="G7" s="12">
        <v>753821</v>
      </c>
      <c r="H7" s="12">
        <v>141968</v>
      </c>
      <c r="I7" s="13">
        <f t="shared" si="1"/>
        <v>0.18833118207107521</v>
      </c>
      <c r="J7" s="12">
        <v>665211</v>
      </c>
      <c r="K7" s="12">
        <v>145730</v>
      </c>
      <c r="L7" s="24">
        <f t="shared" si="2"/>
        <v>0.21907334665241554</v>
      </c>
      <c r="M7" s="22">
        <v>102</v>
      </c>
      <c r="N7" s="5">
        <v>6613</v>
      </c>
      <c r="O7" s="79">
        <f t="shared" si="3"/>
        <v>74.475752866184664</v>
      </c>
      <c r="P7" s="54">
        <f>E7/1000*$O$4</f>
        <v>7226.7845521334466</v>
      </c>
      <c r="Q7" s="7">
        <f>N7-P7</f>
        <v>-613.7845521334466</v>
      </c>
      <c r="R7" s="54">
        <f t="shared" si="5"/>
        <v>11554.521130901649</v>
      </c>
      <c r="S7" s="7">
        <f>N7-R7</f>
        <v>-4941.5211309016486</v>
      </c>
      <c r="T7" s="18">
        <f t="shared" si="6"/>
        <v>11860.703569862908</v>
      </c>
      <c r="U7" s="7">
        <f t="shared" si="7"/>
        <v>-5247.7035698629079</v>
      </c>
    </row>
    <row r="8" spans="1:24" ht="59.25" customHeight="1" x14ac:dyDescent="0.15">
      <c r="A8" s="128"/>
      <c r="B8" s="37" t="s">
        <v>21</v>
      </c>
      <c r="C8" s="39" t="s">
        <v>48</v>
      </c>
      <c r="D8" s="34">
        <v>794460</v>
      </c>
      <c r="E8" s="12">
        <v>86515</v>
      </c>
      <c r="F8" s="13">
        <f t="shared" si="0"/>
        <v>0.10889786773405835</v>
      </c>
      <c r="G8" s="12">
        <v>761534</v>
      </c>
      <c r="H8" s="12">
        <v>137508</v>
      </c>
      <c r="I8" s="13">
        <f t="shared" si="1"/>
        <v>0.18056711847402743</v>
      </c>
      <c r="J8" s="12">
        <v>671417</v>
      </c>
      <c r="K8" s="12">
        <v>134652</v>
      </c>
      <c r="L8" s="24">
        <f>K8/J8</f>
        <v>0.20054898818469</v>
      </c>
      <c r="M8" s="22">
        <v>132</v>
      </c>
      <c r="N8" s="5">
        <v>6519</v>
      </c>
      <c r="O8" s="79">
        <f t="shared" si="3"/>
        <v>75.351095185805931</v>
      </c>
      <c r="P8" s="54">
        <f>E8/1000*$O$4</f>
        <v>7041.300825819595</v>
      </c>
      <c r="Q8" s="7">
        <f>N8-P8</f>
        <v>-522.30082581959505</v>
      </c>
      <c r="R8" s="54">
        <f t="shared" si="5"/>
        <v>11191.529722670068</v>
      </c>
      <c r="S8" s="7">
        <f t="shared" ref="S8:S51" si="8">N8-R8</f>
        <v>-4672.5297226700677</v>
      </c>
      <c r="T8" s="18">
        <f>K8/1000*$O$4</f>
        <v>10959.085000268855</v>
      </c>
      <c r="U8" s="7">
        <f t="shared" si="7"/>
        <v>-4440.0850002688549</v>
      </c>
    </row>
    <row r="9" spans="1:24" ht="30.75" customHeight="1" x14ac:dyDescent="0.15">
      <c r="A9" s="128"/>
      <c r="B9" s="37" t="s">
        <v>37</v>
      </c>
      <c r="C9" s="39" t="s">
        <v>38</v>
      </c>
      <c r="D9" s="34">
        <v>101618</v>
      </c>
      <c r="E9" s="12">
        <v>16723</v>
      </c>
      <c r="F9" s="13">
        <f>E9/D9</f>
        <v>0.16456730106870829</v>
      </c>
      <c r="G9" s="12">
        <v>88927</v>
      </c>
      <c r="H9" s="12">
        <v>18405</v>
      </c>
      <c r="I9" s="13">
        <f t="shared" si="1"/>
        <v>0.2069675126789389</v>
      </c>
      <c r="J9" s="12">
        <v>70191</v>
      </c>
      <c r="K9" s="12">
        <v>17665</v>
      </c>
      <c r="L9" s="24">
        <f t="shared" si="2"/>
        <v>0.25167044207946887</v>
      </c>
      <c r="M9" s="22">
        <v>36</v>
      </c>
      <c r="N9" s="5">
        <v>1559</v>
      </c>
      <c r="O9" s="79">
        <f t="shared" si="3"/>
        <v>93.224899838545724</v>
      </c>
      <c r="P9" s="54">
        <f t="shared" si="4"/>
        <v>1361.0550044521883</v>
      </c>
      <c r="Q9" s="7">
        <f t="shared" ref="Q9:Q51" si="9">N9-P9</f>
        <v>197.94499554781169</v>
      </c>
      <c r="R9" s="54">
        <f t="shared" si="5"/>
        <v>1497.949970516207</v>
      </c>
      <c r="S9" s="7">
        <f t="shared" si="8"/>
        <v>61.050029483792969</v>
      </c>
      <c r="T9" s="18">
        <f t="shared" si="6"/>
        <v>1437.7226965046887</v>
      </c>
      <c r="U9" s="7">
        <f t="shared" si="7"/>
        <v>121.27730349531134</v>
      </c>
    </row>
    <row r="10" spans="1:24" ht="38.25" customHeight="1" x14ac:dyDescent="0.15">
      <c r="A10" s="128"/>
      <c r="B10" s="37" t="s">
        <v>39</v>
      </c>
      <c r="C10" s="39" t="s">
        <v>40</v>
      </c>
      <c r="D10" s="34">
        <v>1121740</v>
      </c>
      <c r="E10" s="12">
        <v>111646</v>
      </c>
      <c r="F10" s="13">
        <f t="shared" si="0"/>
        <v>9.9529302690463034E-2</v>
      </c>
      <c r="G10" s="12">
        <v>1088980</v>
      </c>
      <c r="H10" s="12">
        <v>187072</v>
      </c>
      <c r="I10" s="13">
        <f>H10/G10</f>
        <v>0.17178644235890467</v>
      </c>
      <c r="J10" s="12">
        <v>975469</v>
      </c>
      <c r="K10" s="12">
        <v>178751</v>
      </c>
      <c r="L10" s="24">
        <f t="shared" si="2"/>
        <v>0.18324621284735856</v>
      </c>
      <c r="M10" s="22">
        <v>168</v>
      </c>
      <c r="N10" s="5">
        <v>9638</v>
      </c>
      <c r="O10" s="79">
        <f t="shared" si="3"/>
        <v>86.32642459201405</v>
      </c>
      <c r="P10" s="54">
        <f>E10/1000*$O$4</f>
        <v>9086.6678841756293</v>
      </c>
      <c r="Q10" s="7">
        <f t="shared" si="9"/>
        <v>551.3321158243707</v>
      </c>
      <c r="R10" s="54">
        <f t="shared" si="5"/>
        <v>15225.454870111811</v>
      </c>
      <c r="S10" s="7">
        <f t="shared" si="8"/>
        <v>-5587.454870111811</v>
      </c>
      <c r="T10" s="18">
        <f t="shared" si="6"/>
        <v>14548.223590314725</v>
      </c>
      <c r="U10" s="7">
        <f t="shared" si="7"/>
        <v>-4910.2235903147248</v>
      </c>
    </row>
    <row r="11" spans="1:24" ht="38.25" customHeight="1" x14ac:dyDescent="0.15">
      <c r="A11" s="128"/>
      <c r="B11" s="37" t="s">
        <v>22</v>
      </c>
      <c r="C11" s="39" t="s">
        <v>41</v>
      </c>
      <c r="D11" s="34">
        <v>701917</v>
      </c>
      <c r="E11" s="12">
        <v>70081</v>
      </c>
      <c r="F11" s="13">
        <f t="shared" si="0"/>
        <v>9.9842289045570909E-2</v>
      </c>
      <c r="G11" s="12">
        <v>698833</v>
      </c>
      <c r="H11" s="12">
        <v>108489</v>
      </c>
      <c r="I11" s="13">
        <f t="shared" si="1"/>
        <v>0.15524309813646464</v>
      </c>
      <c r="J11" s="12">
        <v>658180</v>
      </c>
      <c r="K11" s="12">
        <v>111817</v>
      </c>
      <c r="L11" s="24">
        <f t="shared" si="2"/>
        <v>0.16988817648667537</v>
      </c>
      <c r="M11" s="22">
        <v>101</v>
      </c>
      <c r="N11" s="5">
        <v>6142</v>
      </c>
      <c r="O11" s="79">
        <f t="shared" si="3"/>
        <v>87.641443472553192</v>
      </c>
      <c r="P11" s="54">
        <f t="shared" si="4"/>
        <v>5703.7670135151484</v>
      </c>
      <c r="Q11" s="7">
        <f t="shared" si="9"/>
        <v>438.23298648485161</v>
      </c>
      <c r="R11" s="54">
        <f t="shared" si="5"/>
        <v>8829.7253111291921</v>
      </c>
      <c r="S11" s="7">
        <f t="shared" si="8"/>
        <v>-2687.7253111291921</v>
      </c>
      <c r="T11" s="18">
        <f t="shared" si="6"/>
        <v>9100.5852677647763</v>
      </c>
      <c r="U11" s="7">
        <f t="shared" si="7"/>
        <v>-2958.5852677647763</v>
      </c>
    </row>
    <row r="12" spans="1:24" ht="18" customHeight="1" x14ac:dyDescent="0.15">
      <c r="A12" s="128"/>
      <c r="B12" s="37" t="s">
        <v>42</v>
      </c>
      <c r="C12" s="39" t="s">
        <v>43</v>
      </c>
      <c r="D12" s="34">
        <v>770261</v>
      </c>
      <c r="E12" s="12">
        <v>72760</v>
      </c>
      <c r="F12" s="13">
        <f t="shared" si="0"/>
        <v>9.4461487729483901E-2</v>
      </c>
      <c r="G12" s="12">
        <v>765610</v>
      </c>
      <c r="H12" s="12">
        <v>105676</v>
      </c>
      <c r="I12" s="13">
        <f t="shared" si="1"/>
        <v>0.13802850015020701</v>
      </c>
      <c r="J12" s="12">
        <v>722948</v>
      </c>
      <c r="K12" s="12">
        <v>110492</v>
      </c>
      <c r="L12" s="24">
        <f t="shared" si="2"/>
        <v>0.15283533532148924</v>
      </c>
      <c r="M12" s="22">
        <v>137</v>
      </c>
      <c r="N12" s="5">
        <v>8955</v>
      </c>
      <c r="O12" s="79">
        <f t="shared" si="3"/>
        <v>123.07586586036284</v>
      </c>
      <c r="P12" s="54">
        <f t="shared" si="4"/>
        <v>5921.8060230784695</v>
      </c>
      <c r="Q12" s="7">
        <f t="shared" si="9"/>
        <v>3033.1939769215305</v>
      </c>
      <c r="R12" s="54">
        <f t="shared" si="5"/>
        <v>8600.7802816773001</v>
      </c>
      <c r="S12" s="7">
        <f t="shared" si="8"/>
        <v>354.21971832269992</v>
      </c>
      <c r="T12" s="18">
        <f t="shared" si="6"/>
        <v>8992.7458920009103</v>
      </c>
      <c r="U12" s="7">
        <f t="shared" si="7"/>
        <v>-37.745892000910317</v>
      </c>
    </row>
    <row r="13" spans="1:24" ht="36.75" customHeight="1" x14ac:dyDescent="0.15">
      <c r="A13" s="128"/>
      <c r="B13" s="37" t="s">
        <v>44</v>
      </c>
      <c r="C13" s="39" t="s">
        <v>45</v>
      </c>
      <c r="D13" s="34">
        <v>510849</v>
      </c>
      <c r="E13" s="12">
        <v>60831</v>
      </c>
      <c r="F13" s="13">
        <f t="shared" si="0"/>
        <v>0.11907824034107926</v>
      </c>
      <c r="G13" s="12">
        <v>477922</v>
      </c>
      <c r="H13" s="12">
        <v>83992</v>
      </c>
      <c r="I13" s="13">
        <f t="shared" si="1"/>
        <v>0.1757441590887216</v>
      </c>
      <c r="J13" s="12">
        <v>409173</v>
      </c>
      <c r="K13" s="12">
        <v>86865</v>
      </c>
      <c r="L13" s="24">
        <f t="shared" si="2"/>
        <v>0.21229406632402431</v>
      </c>
      <c r="M13" s="22">
        <v>128</v>
      </c>
      <c r="N13" s="5">
        <v>6080</v>
      </c>
      <c r="O13" s="79">
        <f t="shared" si="3"/>
        <v>99.949039141227345</v>
      </c>
      <c r="P13" s="54">
        <f t="shared" si="4"/>
        <v>4950.9260883711704</v>
      </c>
      <c r="Q13" s="7">
        <f t="shared" si="9"/>
        <v>1129.0739116288296</v>
      </c>
      <c r="R13" s="54">
        <f t="shared" si="5"/>
        <v>6835.9583767235681</v>
      </c>
      <c r="S13" s="7">
        <f t="shared" si="8"/>
        <v>-755.95837672356811</v>
      </c>
      <c r="T13" s="18">
        <f t="shared" si="6"/>
        <v>7069.7866986628806</v>
      </c>
      <c r="U13" s="7">
        <f t="shared" si="7"/>
        <v>-989.78669866288055</v>
      </c>
    </row>
    <row r="14" spans="1:24" ht="44.25" customHeight="1" x14ac:dyDescent="0.15">
      <c r="A14" s="128"/>
      <c r="B14" s="37" t="s">
        <v>46</v>
      </c>
      <c r="C14" s="39" t="s">
        <v>47</v>
      </c>
      <c r="D14" s="34">
        <v>646133</v>
      </c>
      <c r="E14" s="12">
        <v>74054</v>
      </c>
      <c r="F14" s="13">
        <f t="shared" si="0"/>
        <v>0.11461107852408095</v>
      </c>
      <c r="G14" s="12">
        <v>604461</v>
      </c>
      <c r="H14" s="12">
        <v>113085</v>
      </c>
      <c r="I14" s="13">
        <f>H14/G14</f>
        <v>0.18708403023520129</v>
      </c>
      <c r="J14" s="12">
        <v>510384</v>
      </c>
      <c r="K14" s="12">
        <v>111728</v>
      </c>
      <c r="L14" s="24">
        <f>K14/J14</f>
        <v>0.21890968368914385</v>
      </c>
      <c r="M14" s="22">
        <v>121</v>
      </c>
      <c r="N14" s="5">
        <v>6259</v>
      </c>
      <c r="O14" s="79">
        <f t="shared" si="3"/>
        <v>84.519404758689603</v>
      </c>
      <c r="P14" s="54">
        <f t="shared" si="4"/>
        <v>6027.1223643905023</v>
      </c>
      <c r="Q14" s="7">
        <f t="shared" si="9"/>
        <v>231.8776356094977</v>
      </c>
      <c r="R14" s="54">
        <f t="shared" si="5"/>
        <v>9203.7855156655933</v>
      </c>
      <c r="S14" s="7">
        <f t="shared" si="8"/>
        <v>-2944.7855156655933</v>
      </c>
      <c r="T14" s="18">
        <f t="shared" si="6"/>
        <v>9093.3417172417685</v>
      </c>
      <c r="U14" s="7">
        <f t="shared" si="7"/>
        <v>-2834.3417172417685</v>
      </c>
    </row>
    <row r="15" spans="1:24" ht="13.5" customHeight="1" x14ac:dyDescent="0.15">
      <c r="A15" s="129"/>
      <c r="B15" s="40"/>
      <c r="C15" s="41"/>
      <c r="D15" s="35"/>
      <c r="E15" s="14"/>
      <c r="F15" s="15"/>
      <c r="G15" s="14"/>
      <c r="H15" s="14"/>
      <c r="I15" s="15"/>
      <c r="J15" s="14"/>
      <c r="K15" s="14"/>
      <c r="L15" s="25"/>
      <c r="M15" s="130" t="s">
        <v>95</v>
      </c>
      <c r="N15" s="131"/>
      <c r="O15" s="131"/>
      <c r="P15" s="83"/>
      <c r="Q15" s="8">
        <f>SUM(Q5:Q14)</f>
        <v>9157.9381689790789</v>
      </c>
      <c r="R15" s="83"/>
      <c r="S15" s="8">
        <f>SUM(S5:S14)</f>
        <v>-24368.794732654405</v>
      </c>
      <c r="T15" s="19"/>
      <c r="U15" s="8">
        <f>SUM(U5:U14)</f>
        <v>-26099.59636661243</v>
      </c>
    </row>
    <row r="16" spans="1:24" ht="38.25" customHeight="1" x14ac:dyDescent="0.15">
      <c r="A16" s="132" t="s">
        <v>30</v>
      </c>
      <c r="B16" s="36" t="s">
        <v>49</v>
      </c>
      <c r="C16" s="42" t="s">
        <v>50</v>
      </c>
      <c r="D16" s="33">
        <v>975928</v>
      </c>
      <c r="E16" s="10">
        <v>115680</v>
      </c>
      <c r="F16" s="11">
        <f t="shared" si="0"/>
        <v>0.11853333442631014</v>
      </c>
      <c r="G16" s="10">
        <v>966503</v>
      </c>
      <c r="H16" s="10">
        <v>184110</v>
      </c>
      <c r="I16" s="11">
        <f t="shared" si="1"/>
        <v>0.19049087276500953</v>
      </c>
      <c r="J16" s="10">
        <v>886472</v>
      </c>
      <c r="K16" s="10">
        <v>187747</v>
      </c>
      <c r="L16" s="23">
        <f t="shared" si="2"/>
        <v>0.21179123536896821</v>
      </c>
      <c r="M16" s="21">
        <v>207</v>
      </c>
      <c r="N16" s="4">
        <v>9741</v>
      </c>
      <c r="O16" s="80">
        <f t="shared" si="3"/>
        <v>84.206431535269715</v>
      </c>
      <c r="P16" s="53">
        <f t="shared" si="4"/>
        <v>9414.9879157465275</v>
      </c>
      <c r="Q16" s="6">
        <f t="shared" si="9"/>
        <v>326.01208425347249</v>
      </c>
      <c r="R16" s="53">
        <f t="shared" si="5"/>
        <v>14984.382997649491</v>
      </c>
      <c r="S16" s="6">
        <f t="shared" si="8"/>
        <v>-5243.3829976494908</v>
      </c>
      <c r="T16" s="20">
        <f t="shared" si="6"/>
        <v>15280.391910595292</v>
      </c>
      <c r="U16" s="6">
        <f t="shared" si="7"/>
        <v>-5539.3919105952918</v>
      </c>
    </row>
    <row r="17" spans="1:21" ht="38.25" customHeight="1" x14ac:dyDescent="0.15">
      <c r="A17" s="133"/>
      <c r="B17" s="37" t="s">
        <v>20</v>
      </c>
      <c r="C17" s="43" t="s">
        <v>51</v>
      </c>
      <c r="D17" s="34">
        <v>1716789</v>
      </c>
      <c r="E17" s="12">
        <v>170937</v>
      </c>
      <c r="F17" s="13">
        <f t="shared" si="0"/>
        <v>9.9567856038220187E-2</v>
      </c>
      <c r="G17" s="12">
        <v>1692211</v>
      </c>
      <c r="H17" s="12">
        <v>266302</v>
      </c>
      <c r="I17" s="13">
        <f t="shared" si="1"/>
        <v>0.15736926423477923</v>
      </c>
      <c r="J17" s="12">
        <v>1568300</v>
      </c>
      <c r="K17" s="12">
        <v>278533</v>
      </c>
      <c r="L17" s="24">
        <f t="shared" si="2"/>
        <v>0.17760186188866925</v>
      </c>
      <c r="M17" s="22">
        <v>200</v>
      </c>
      <c r="N17" s="5">
        <v>10640</v>
      </c>
      <c r="O17" s="79">
        <f t="shared" si="3"/>
        <v>62.245154647618712</v>
      </c>
      <c r="P17" s="54">
        <f>E17/1000*$O$4</f>
        <v>13912.256132036342</v>
      </c>
      <c r="Q17" s="7">
        <f t="shared" si="9"/>
        <v>-3272.256132036342</v>
      </c>
      <c r="R17" s="54">
        <f t="shared" si="5"/>
        <v>21673.842599750449</v>
      </c>
      <c r="S17" s="7">
        <f t="shared" si="8"/>
        <v>-11033.842599750449</v>
      </c>
      <c r="T17" s="18">
        <f t="shared" si="6"/>
        <v>22669.301773311094</v>
      </c>
      <c r="U17" s="7">
        <f t="shared" si="7"/>
        <v>-12029.301773311094</v>
      </c>
    </row>
    <row r="18" spans="1:21" ht="30.75" customHeight="1" x14ac:dyDescent="0.15">
      <c r="A18" s="133"/>
      <c r="B18" s="37" t="s">
        <v>19</v>
      </c>
      <c r="C18" s="43" t="s">
        <v>106</v>
      </c>
      <c r="D18" s="34">
        <v>1346245</v>
      </c>
      <c r="E18" s="12">
        <v>150176</v>
      </c>
      <c r="F18" s="13">
        <f t="shared" si="0"/>
        <v>0.11155176063792252</v>
      </c>
      <c r="G18" s="12">
        <v>1321842</v>
      </c>
      <c r="H18" s="12">
        <v>240149</v>
      </c>
      <c r="I18" s="13">
        <f t="shared" si="1"/>
        <v>0.18167753786004681</v>
      </c>
      <c r="J18" s="12">
        <v>1199242</v>
      </c>
      <c r="K18" s="12">
        <v>239493</v>
      </c>
      <c r="L18" s="24">
        <f t="shared" si="2"/>
        <v>0.1997036461364762</v>
      </c>
      <c r="M18" s="22">
        <v>217</v>
      </c>
      <c r="N18" s="5">
        <v>11745</v>
      </c>
      <c r="O18" s="79">
        <f t="shared" si="3"/>
        <v>78.208235670147019</v>
      </c>
      <c r="P18" s="54">
        <f>E18/1000*$O$4</f>
        <v>12222.555543180759</v>
      </c>
      <c r="Q18" s="7">
        <f>N18-P18</f>
        <v>-477.55554318075883</v>
      </c>
      <c r="R18" s="54">
        <f>H18/1000*$O$4</f>
        <v>19545.296792692017</v>
      </c>
      <c r="S18" s="7">
        <f>N18-R18</f>
        <v>-7800.2967926920173</v>
      </c>
      <c r="T18" s="18">
        <f>K18/1000*$O$4</f>
        <v>19491.906128162889</v>
      </c>
      <c r="U18" s="7">
        <f>N18-T18</f>
        <v>-7746.9061281628892</v>
      </c>
    </row>
    <row r="19" spans="1:21" ht="46.5" customHeight="1" x14ac:dyDescent="0.15">
      <c r="A19" s="133"/>
      <c r="B19" s="37" t="s">
        <v>52</v>
      </c>
      <c r="C19" s="43" t="s">
        <v>107</v>
      </c>
      <c r="D19" s="34">
        <v>706175</v>
      </c>
      <c r="E19" s="12">
        <v>71195</v>
      </c>
      <c r="F19" s="13">
        <f>E19/D19</f>
        <v>0.10081778595957093</v>
      </c>
      <c r="G19" s="12">
        <v>686101</v>
      </c>
      <c r="H19" s="12">
        <v>117799</v>
      </c>
      <c r="I19" s="13">
        <f t="shared" si="1"/>
        <v>0.17169338042066692</v>
      </c>
      <c r="J19" s="12">
        <v>614625</v>
      </c>
      <c r="K19" s="12">
        <v>124581</v>
      </c>
      <c r="L19" s="24">
        <f t="shared" si="2"/>
        <v>0.20269432580841976</v>
      </c>
      <c r="M19" s="22">
        <v>116</v>
      </c>
      <c r="N19" s="5">
        <v>5667</v>
      </c>
      <c r="O19" s="79">
        <f t="shared" si="3"/>
        <v>79.598286396516613</v>
      </c>
      <c r="P19" s="54">
        <f t="shared" si="4"/>
        <v>5794.4334773649198</v>
      </c>
      <c r="Q19" s="7">
        <f t="shared" si="9"/>
        <v>-127.43347736491978</v>
      </c>
      <c r="R19" s="54">
        <f t="shared" si="5"/>
        <v>9587.4495287605914</v>
      </c>
      <c r="S19" s="7">
        <f t="shared" si="8"/>
        <v>-3920.4495287605914</v>
      </c>
      <c r="T19" s="18">
        <f t="shared" si="6"/>
        <v>10139.424356255344</v>
      </c>
      <c r="U19" s="7">
        <f t="shared" si="7"/>
        <v>-4472.4243562553438</v>
      </c>
    </row>
    <row r="20" spans="1:21" ht="40.5" customHeight="1" x14ac:dyDescent="0.15">
      <c r="A20" s="133"/>
      <c r="B20" s="37" t="s">
        <v>18</v>
      </c>
      <c r="C20" s="43" t="s">
        <v>53</v>
      </c>
      <c r="D20" s="34">
        <v>282126</v>
      </c>
      <c r="E20" s="12">
        <v>45169</v>
      </c>
      <c r="F20" s="13">
        <f t="shared" si="0"/>
        <v>0.16010222382906927</v>
      </c>
      <c r="G20" s="12">
        <v>247264</v>
      </c>
      <c r="H20" s="12">
        <v>51505</v>
      </c>
      <c r="I20" s="13">
        <f t="shared" si="1"/>
        <v>0.20829963116345282</v>
      </c>
      <c r="J20" s="12">
        <v>193353</v>
      </c>
      <c r="K20" s="12">
        <v>49303</v>
      </c>
      <c r="L20" s="24">
        <f t="shared" si="2"/>
        <v>0.25498957864631011</v>
      </c>
      <c r="M20" s="22">
        <v>76</v>
      </c>
      <c r="N20" s="5">
        <v>3108</v>
      </c>
      <c r="O20" s="79">
        <f t="shared" si="3"/>
        <v>68.808253448161352</v>
      </c>
      <c r="P20" s="54">
        <f t="shared" si="4"/>
        <v>3676.2239727381989</v>
      </c>
      <c r="Q20" s="7">
        <f t="shared" si="9"/>
        <v>-568.22397273819888</v>
      </c>
      <c r="R20" s="54">
        <f t="shared" si="5"/>
        <v>4191.8996594097935</v>
      </c>
      <c r="S20" s="7">
        <f t="shared" si="8"/>
        <v>-1083.8996594097935</v>
      </c>
      <c r="T20" s="18">
        <f t="shared" si="6"/>
        <v>4012.6828251214642</v>
      </c>
      <c r="U20" s="7">
        <f t="shared" si="7"/>
        <v>-904.68282512146425</v>
      </c>
    </row>
    <row r="21" spans="1:21" ht="72.75" customHeight="1" x14ac:dyDescent="0.15">
      <c r="A21" s="133"/>
      <c r="B21" s="37" t="s">
        <v>17</v>
      </c>
      <c r="C21" s="43" t="s">
        <v>108</v>
      </c>
      <c r="D21" s="34">
        <v>439008</v>
      </c>
      <c r="E21" s="12">
        <v>67028</v>
      </c>
      <c r="F21" s="13">
        <f t="shared" si="0"/>
        <v>0.15268058896421022</v>
      </c>
      <c r="G21" s="12">
        <v>398473</v>
      </c>
      <c r="H21" s="12">
        <v>87169</v>
      </c>
      <c r="I21" s="13">
        <f t="shared" si="1"/>
        <v>0.21875760716535375</v>
      </c>
      <c r="J21" s="12">
        <v>326381</v>
      </c>
      <c r="K21" s="12">
        <v>86311</v>
      </c>
      <c r="L21" s="24">
        <f t="shared" si="2"/>
        <v>0.26444860454499497</v>
      </c>
      <c r="M21" s="22">
        <v>117</v>
      </c>
      <c r="N21" s="5">
        <v>5059</v>
      </c>
      <c r="O21" s="79">
        <f t="shared" si="3"/>
        <v>75.475920510831301</v>
      </c>
      <c r="P21" s="54">
        <f t="shared" si="4"/>
        <v>5455.2888141135736</v>
      </c>
      <c r="Q21" s="7">
        <f t="shared" si="9"/>
        <v>-396.28881411357361</v>
      </c>
      <c r="R21" s="54">
        <f t="shared" si="5"/>
        <v>7094.5287139324773</v>
      </c>
      <c r="S21" s="7">
        <f t="shared" si="8"/>
        <v>-2035.5287139324773</v>
      </c>
      <c r="T21" s="18">
        <f t="shared" si="6"/>
        <v>7024.6976313623663</v>
      </c>
      <c r="U21" s="7">
        <f t="shared" si="7"/>
        <v>-1965.6976313623663</v>
      </c>
    </row>
    <row r="22" spans="1:21" ht="28.5" customHeight="1" x14ac:dyDescent="0.15">
      <c r="A22" s="133"/>
      <c r="B22" s="37" t="s">
        <v>16</v>
      </c>
      <c r="C22" s="43" t="s">
        <v>54</v>
      </c>
      <c r="D22" s="34">
        <v>129307</v>
      </c>
      <c r="E22" s="12">
        <v>26052</v>
      </c>
      <c r="F22" s="13">
        <f t="shared" si="0"/>
        <v>0.20147401146109645</v>
      </c>
      <c r="G22" s="12">
        <v>114000</v>
      </c>
      <c r="H22" s="12">
        <v>30426</v>
      </c>
      <c r="I22" s="13">
        <f t="shared" si="1"/>
        <v>0.26689473684210524</v>
      </c>
      <c r="J22" s="12">
        <v>91013</v>
      </c>
      <c r="K22" s="12">
        <v>25720</v>
      </c>
      <c r="L22" s="24">
        <f t="shared" si="2"/>
        <v>0.28259699163855712</v>
      </c>
      <c r="M22" s="22">
        <v>51</v>
      </c>
      <c r="N22" s="5">
        <v>2312</v>
      </c>
      <c r="O22" s="79">
        <f t="shared" si="3"/>
        <v>88.74558575157377</v>
      </c>
      <c r="P22" s="54">
        <f t="shared" si="4"/>
        <v>2120.3255980379367</v>
      </c>
      <c r="Q22" s="7">
        <f t="shared" si="9"/>
        <v>191.67440196206326</v>
      </c>
      <c r="R22" s="54">
        <f t="shared" si="5"/>
        <v>2476.3176203708836</v>
      </c>
      <c r="S22" s="7">
        <f t="shared" si="8"/>
        <v>-164.31762037088356</v>
      </c>
      <c r="T22" s="18">
        <f t="shared" si="6"/>
        <v>2093.3047129408769</v>
      </c>
      <c r="U22" s="7">
        <f t="shared" si="7"/>
        <v>218.69528705912307</v>
      </c>
    </row>
    <row r="23" spans="1:21" ht="30" customHeight="1" x14ac:dyDescent="0.15">
      <c r="A23" s="133"/>
      <c r="B23" s="37" t="s">
        <v>55</v>
      </c>
      <c r="C23" s="43" t="s">
        <v>56</v>
      </c>
      <c r="D23" s="34">
        <v>320046</v>
      </c>
      <c r="E23" s="12">
        <v>40416</v>
      </c>
      <c r="F23" s="13">
        <f t="shared" si="0"/>
        <v>0.12628184698449599</v>
      </c>
      <c r="G23" s="12">
        <v>298648</v>
      </c>
      <c r="H23" s="12">
        <v>57822</v>
      </c>
      <c r="I23" s="13">
        <f t="shared" si="1"/>
        <v>0.19361254721277224</v>
      </c>
      <c r="J23" s="12">
        <v>253697</v>
      </c>
      <c r="K23" s="12">
        <v>56574</v>
      </c>
      <c r="L23" s="24">
        <f t="shared" si="2"/>
        <v>0.22299830112299318</v>
      </c>
      <c r="M23" s="22">
        <v>60</v>
      </c>
      <c r="N23" s="5">
        <v>3786</v>
      </c>
      <c r="O23" s="79">
        <f t="shared" si="3"/>
        <v>93.675771971496445</v>
      </c>
      <c r="P23" s="54">
        <f t="shared" si="4"/>
        <v>3289.3858195263797</v>
      </c>
      <c r="Q23" s="7">
        <f t="shared" si="9"/>
        <v>496.61418047362031</v>
      </c>
      <c r="R23" s="54">
        <f t="shared" si="5"/>
        <v>4706.0289701270376</v>
      </c>
      <c r="S23" s="7">
        <f t="shared" si="8"/>
        <v>-920.02897012703761</v>
      </c>
      <c r="T23" s="18">
        <f t="shared" si="6"/>
        <v>4604.4564863886926</v>
      </c>
      <c r="U23" s="7">
        <f t="shared" si="7"/>
        <v>-818.45648638869261</v>
      </c>
    </row>
    <row r="24" spans="1:21" ht="18.75" customHeight="1" x14ac:dyDescent="0.15">
      <c r="A24" s="133"/>
      <c r="B24" s="45" t="s">
        <v>57</v>
      </c>
      <c r="C24" s="46" t="s">
        <v>15</v>
      </c>
      <c r="D24" s="47">
        <v>276863</v>
      </c>
      <c r="E24" s="27">
        <v>30039</v>
      </c>
      <c r="F24" s="28">
        <f t="shared" si="0"/>
        <v>0.1084977046409235</v>
      </c>
      <c r="G24" s="27">
        <v>261985</v>
      </c>
      <c r="H24" s="27">
        <v>46924</v>
      </c>
      <c r="I24" s="28">
        <f t="shared" si="1"/>
        <v>0.1791094910013932</v>
      </c>
      <c r="J24" s="27">
        <v>225108</v>
      </c>
      <c r="K24" s="27">
        <v>47099</v>
      </c>
      <c r="L24" s="56">
        <f t="shared" si="2"/>
        <v>0.20922845922845923</v>
      </c>
      <c r="M24" s="29">
        <v>37</v>
      </c>
      <c r="N24" s="30">
        <v>1783</v>
      </c>
      <c r="O24" s="81">
        <f t="shared" si="3"/>
        <v>59.356170311927833</v>
      </c>
      <c r="P24" s="55">
        <f t="shared" si="4"/>
        <v>2444.8203838270224</v>
      </c>
      <c r="Q24" s="32">
        <f t="shared" si="9"/>
        <v>-661.8203838270224</v>
      </c>
      <c r="R24" s="55">
        <f t="shared" si="5"/>
        <v>3819.0602779952455</v>
      </c>
      <c r="S24" s="32">
        <f t="shared" si="8"/>
        <v>-2036.0602779952455</v>
      </c>
      <c r="T24" s="31">
        <f t="shared" si="6"/>
        <v>3833.3032144168883</v>
      </c>
      <c r="U24" s="32">
        <f t="shared" si="7"/>
        <v>-2050.3032144168883</v>
      </c>
    </row>
    <row r="25" spans="1:21" ht="13.5" customHeight="1" x14ac:dyDescent="0.15">
      <c r="A25" s="134"/>
      <c r="B25" s="40"/>
      <c r="C25" s="44"/>
      <c r="D25" s="35"/>
      <c r="E25" s="14"/>
      <c r="F25" s="15"/>
      <c r="G25" s="14"/>
      <c r="H25" s="14"/>
      <c r="I25" s="15"/>
      <c r="J25" s="14"/>
      <c r="K25" s="14"/>
      <c r="L25" s="25"/>
      <c r="M25" s="130" t="s">
        <v>96</v>
      </c>
      <c r="N25" s="131"/>
      <c r="O25" s="131"/>
      <c r="P25" s="83"/>
      <c r="Q25" s="8">
        <f>SUM(Q16:Q24)</f>
        <v>-4489.2776565716595</v>
      </c>
      <c r="R25" s="83"/>
      <c r="S25" s="8">
        <f>SUM(S16:S24)</f>
        <v>-34237.807160687982</v>
      </c>
      <c r="T25" s="19"/>
      <c r="U25" s="8">
        <f>SUM(U16:U24)</f>
        <v>-35308.469038554911</v>
      </c>
    </row>
    <row r="26" spans="1:21" ht="30.75" customHeight="1" x14ac:dyDescent="0.15">
      <c r="A26" s="135" t="s">
        <v>58</v>
      </c>
      <c r="B26" s="36" t="s">
        <v>14</v>
      </c>
      <c r="C26" s="42" t="s">
        <v>59</v>
      </c>
      <c r="D26" s="33">
        <v>791535</v>
      </c>
      <c r="E26" s="10">
        <v>77456</v>
      </c>
      <c r="F26" s="11">
        <f t="shared" si="0"/>
        <v>9.7855432798296976E-2</v>
      </c>
      <c r="G26" s="10">
        <v>795712</v>
      </c>
      <c r="H26" s="10">
        <v>100372</v>
      </c>
      <c r="I26" s="11">
        <f t="shared" si="1"/>
        <v>0.12614111638381725</v>
      </c>
      <c r="J26" s="10">
        <v>758202</v>
      </c>
      <c r="K26" s="10">
        <v>116946</v>
      </c>
      <c r="L26" s="23">
        <f t="shared" si="2"/>
        <v>0.15424121803951982</v>
      </c>
      <c r="M26" s="21">
        <v>78</v>
      </c>
      <c r="N26" s="4">
        <v>4424</v>
      </c>
      <c r="O26" s="80">
        <f t="shared" si="3"/>
        <v>57.116298285478209</v>
      </c>
      <c r="P26" s="53">
        <f t="shared" si="4"/>
        <v>6304.0050484272388</v>
      </c>
      <c r="Q26" s="6">
        <f t="shared" si="9"/>
        <v>-1880.0050484272388</v>
      </c>
      <c r="R26" s="53">
        <f t="shared" si="5"/>
        <v>8169.0972257893363</v>
      </c>
      <c r="S26" s="6">
        <f t="shared" si="8"/>
        <v>-3745.0972257893363</v>
      </c>
      <c r="T26" s="20">
        <f t="shared" si="6"/>
        <v>9518.0253872310968</v>
      </c>
      <c r="U26" s="6">
        <f t="shared" si="7"/>
        <v>-5094.0253872310968</v>
      </c>
    </row>
    <row r="27" spans="1:21" ht="18.75" customHeight="1" x14ac:dyDescent="0.15">
      <c r="A27" s="136"/>
      <c r="B27" s="37" t="s">
        <v>13</v>
      </c>
      <c r="C27" s="43" t="s">
        <v>60</v>
      </c>
      <c r="D27" s="34">
        <v>1078073</v>
      </c>
      <c r="E27" s="12">
        <v>113366</v>
      </c>
      <c r="F27" s="13">
        <f t="shared" si="0"/>
        <v>0.10515614434273003</v>
      </c>
      <c r="G27" s="12">
        <v>1074021</v>
      </c>
      <c r="H27" s="12">
        <v>150835</v>
      </c>
      <c r="I27" s="13">
        <f>H27/G27</f>
        <v>0.14043952585657077</v>
      </c>
      <c r="J27" s="12">
        <v>1016459</v>
      </c>
      <c r="K27" s="12">
        <v>158418</v>
      </c>
      <c r="L27" s="24">
        <f t="shared" si="2"/>
        <v>0.1558528184609512</v>
      </c>
      <c r="M27" s="22">
        <v>117</v>
      </c>
      <c r="N27" s="5">
        <v>6568</v>
      </c>
      <c r="O27" s="79">
        <f t="shared" si="3"/>
        <v>57.936241906744527</v>
      </c>
      <c r="P27" s="54">
        <f t="shared" si="4"/>
        <v>9226.6556021483466</v>
      </c>
      <c r="Q27" s="7">
        <f t="shared" si="9"/>
        <v>-2658.6556021483466</v>
      </c>
      <c r="R27" s="54">
        <f t="shared" si="5"/>
        <v>12276.190372334262</v>
      </c>
      <c r="S27" s="7">
        <f t="shared" si="8"/>
        <v>-5708.1903723342621</v>
      </c>
      <c r="T27" s="18">
        <f t="shared" si="6"/>
        <v>12893.357154536077</v>
      </c>
      <c r="U27" s="7">
        <f t="shared" si="7"/>
        <v>-6325.3571545360774</v>
      </c>
    </row>
    <row r="28" spans="1:21" ht="19.5" customHeight="1" x14ac:dyDescent="0.15">
      <c r="A28" s="136"/>
      <c r="B28" s="37" t="s">
        <v>12</v>
      </c>
      <c r="C28" s="43" t="s">
        <v>61</v>
      </c>
      <c r="D28" s="34">
        <v>1371452</v>
      </c>
      <c r="E28" s="12">
        <v>143517</v>
      </c>
      <c r="F28" s="13">
        <f t="shared" si="0"/>
        <v>0.10464602479707638</v>
      </c>
      <c r="G28" s="12">
        <v>1361068</v>
      </c>
      <c r="H28" s="12">
        <v>184719</v>
      </c>
      <c r="I28" s="13">
        <f t="shared" si="1"/>
        <v>0.13571621697079059</v>
      </c>
      <c r="J28" s="12">
        <v>1281960</v>
      </c>
      <c r="K28" s="12">
        <v>215734</v>
      </c>
      <c r="L28" s="24">
        <f t="shared" si="2"/>
        <v>0.16828450185653218</v>
      </c>
      <c r="M28" s="22">
        <v>169</v>
      </c>
      <c r="N28" s="5">
        <v>9082</v>
      </c>
      <c r="O28" s="79">
        <f t="shared" si="3"/>
        <v>63.281701819296671</v>
      </c>
      <c r="P28" s="54">
        <f t="shared" si="4"/>
        <v>11680.591465285221</v>
      </c>
      <c r="Q28" s="7">
        <f t="shared" si="9"/>
        <v>-2598.5914652852207</v>
      </c>
      <c r="R28" s="54">
        <f t="shared" si="5"/>
        <v>15033.948416396806</v>
      </c>
      <c r="S28" s="7">
        <f t="shared" si="8"/>
        <v>-5951.9484163968064</v>
      </c>
      <c r="T28" s="18">
        <f t="shared" si="6"/>
        <v>17558.203691352533</v>
      </c>
      <c r="U28" s="7">
        <f t="shared" si="7"/>
        <v>-8476.2036913525335</v>
      </c>
    </row>
    <row r="29" spans="1:21" ht="19.5" customHeight="1" x14ac:dyDescent="0.15">
      <c r="A29" s="136"/>
      <c r="B29" s="37" t="s">
        <v>62</v>
      </c>
      <c r="C29" s="43" t="s">
        <v>63</v>
      </c>
      <c r="D29" s="34">
        <v>1195960</v>
      </c>
      <c r="E29" s="12">
        <v>143130</v>
      </c>
      <c r="F29" s="13">
        <f>E29/D29</f>
        <v>0.11967791564935282</v>
      </c>
      <c r="G29" s="12">
        <v>1164925</v>
      </c>
      <c r="H29" s="12">
        <v>184325</v>
      </c>
      <c r="I29" s="13">
        <f t="shared" si="1"/>
        <v>0.15822907054102195</v>
      </c>
      <c r="J29" s="12">
        <v>1067142</v>
      </c>
      <c r="K29" s="12">
        <v>199846</v>
      </c>
      <c r="L29" s="24">
        <f t="shared" si="2"/>
        <v>0.18727217183842451</v>
      </c>
      <c r="M29" s="22">
        <v>125</v>
      </c>
      <c r="N29" s="5">
        <v>6498</v>
      </c>
      <c r="O29" s="79">
        <f t="shared" si="3"/>
        <v>45.399287361140225</v>
      </c>
      <c r="P29" s="54">
        <f t="shared" si="4"/>
        <v>11649.094228741358</v>
      </c>
      <c r="Q29" s="7">
        <f t="shared" si="9"/>
        <v>-5151.0942287413582</v>
      </c>
      <c r="R29" s="54">
        <f t="shared" si="5"/>
        <v>15001.881462396079</v>
      </c>
      <c r="S29" s="7">
        <f t="shared" si="8"/>
        <v>-8503.8814623960789</v>
      </c>
      <c r="T29" s="18">
        <f t="shared" si="6"/>
        <v>16265.107840683613</v>
      </c>
      <c r="U29" s="7">
        <f t="shared" si="7"/>
        <v>-9767.1078406836132</v>
      </c>
    </row>
    <row r="30" spans="1:21" ht="30.75" customHeight="1" x14ac:dyDescent="0.15">
      <c r="A30" s="136"/>
      <c r="B30" s="37" t="s">
        <v>11</v>
      </c>
      <c r="C30" s="43" t="s">
        <v>113</v>
      </c>
      <c r="D30" s="34">
        <v>1922706</v>
      </c>
      <c r="E30" s="12">
        <v>221034</v>
      </c>
      <c r="F30" s="13">
        <f t="shared" si="0"/>
        <v>0.1149598534565347</v>
      </c>
      <c r="G30" s="12">
        <v>1901726</v>
      </c>
      <c r="H30" s="12">
        <v>303812</v>
      </c>
      <c r="I30" s="13">
        <f t="shared" si="1"/>
        <v>0.15975592698422381</v>
      </c>
      <c r="J30" s="12">
        <v>1771023</v>
      </c>
      <c r="K30" s="12">
        <v>339650</v>
      </c>
      <c r="L30" s="24">
        <f t="shared" si="2"/>
        <v>0.19178181198098501</v>
      </c>
      <c r="M30" s="22">
        <v>258</v>
      </c>
      <c r="N30" s="5">
        <v>14680</v>
      </c>
      <c r="O30" s="79">
        <f t="shared" si="3"/>
        <v>66.415121655491916</v>
      </c>
      <c r="P30" s="54">
        <f t="shared" si="4"/>
        <v>17989.561194408001</v>
      </c>
      <c r="Q30" s="7">
        <f t="shared" si="9"/>
        <v>-3309.561194408001</v>
      </c>
      <c r="R30" s="54">
        <f t="shared" si="5"/>
        <v>24726.714286469432</v>
      </c>
      <c r="S30" s="7">
        <f t="shared" si="8"/>
        <v>-10046.714286469432</v>
      </c>
      <c r="T30" s="18">
        <f t="shared" si="6"/>
        <v>27643.504889205633</v>
      </c>
      <c r="U30" s="7">
        <f t="shared" si="7"/>
        <v>-12963.504889205633</v>
      </c>
    </row>
    <row r="31" spans="1:21" ht="20.25" customHeight="1" x14ac:dyDescent="0.15">
      <c r="A31" s="136"/>
      <c r="B31" s="37" t="s">
        <v>10</v>
      </c>
      <c r="C31" s="43" t="s">
        <v>64</v>
      </c>
      <c r="D31" s="34">
        <v>1312691</v>
      </c>
      <c r="E31" s="12">
        <v>157045</v>
      </c>
      <c r="F31" s="13">
        <f t="shared" si="0"/>
        <v>0.11963592345799583</v>
      </c>
      <c r="G31" s="12">
        <v>1243907</v>
      </c>
      <c r="H31" s="12">
        <v>197230</v>
      </c>
      <c r="I31" s="13">
        <f t="shared" si="1"/>
        <v>0.1585568696052036</v>
      </c>
      <c r="J31" s="12">
        <v>1098218</v>
      </c>
      <c r="K31" s="12">
        <v>189879</v>
      </c>
      <c r="L31" s="24">
        <f t="shared" si="2"/>
        <v>0.17289736646093945</v>
      </c>
      <c r="M31" s="22">
        <v>188</v>
      </c>
      <c r="N31" s="5">
        <v>12465</v>
      </c>
      <c r="O31" s="79">
        <f t="shared" si="3"/>
        <v>79.372154478015844</v>
      </c>
      <c r="P31" s="54">
        <f t="shared" si="4"/>
        <v>12781.611144782271</v>
      </c>
      <c r="Q31" s="7">
        <f t="shared" si="9"/>
        <v>-316.61114478227137</v>
      </c>
      <c r="R31" s="54">
        <f t="shared" si="5"/>
        <v>16052.196288232082</v>
      </c>
      <c r="S31" s="7">
        <f t="shared" si="8"/>
        <v>-3587.1962882320822</v>
      </c>
      <c r="T31" s="18">
        <f t="shared" si="6"/>
        <v>15453.91157031496</v>
      </c>
      <c r="U31" s="7">
        <f t="shared" si="7"/>
        <v>-2988.91157031496</v>
      </c>
    </row>
    <row r="32" spans="1:21" ht="20.25" customHeight="1" x14ac:dyDescent="0.15">
      <c r="A32" s="136"/>
      <c r="B32" s="37" t="s">
        <v>65</v>
      </c>
      <c r="C32" s="43" t="s">
        <v>66</v>
      </c>
      <c r="D32" s="34">
        <v>1412034</v>
      </c>
      <c r="E32" s="12">
        <v>131311</v>
      </c>
      <c r="F32" s="13">
        <f t="shared" si="0"/>
        <v>9.2994219685928248E-2</v>
      </c>
      <c r="G32" s="12">
        <v>1432511</v>
      </c>
      <c r="H32" s="12">
        <v>176385</v>
      </c>
      <c r="I32" s="13">
        <f t="shared" si="1"/>
        <v>0.1231299445519092</v>
      </c>
      <c r="J32" s="12">
        <v>1402683</v>
      </c>
      <c r="K32" s="12">
        <v>190519</v>
      </c>
      <c r="L32" s="24">
        <f t="shared" si="2"/>
        <v>0.13582470166103103</v>
      </c>
      <c r="M32" s="22">
        <v>172</v>
      </c>
      <c r="N32" s="5">
        <v>9606</v>
      </c>
      <c r="O32" s="79">
        <f t="shared" si="3"/>
        <v>73.15457197036045</v>
      </c>
      <c r="P32" s="54">
        <f t="shared" si="4"/>
        <v>10687.166996927665</v>
      </c>
      <c r="Q32" s="7">
        <f t="shared" si="9"/>
        <v>-1081.1669969276645</v>
      </c>
      <c r="R32" s="54">
        <f t="shared" si="5"/>
        <v>14355.659089894114</v>
      </c>
      <c r="S32" s="7">
        <f t="shared" si="8"/>
        <v>-4749.659089894114</v>
      </c>
      <c r="T32" s="18">
        <f t="shared" si="6"/>
        <v>15506.000023514112</v>
      </c>
      <c r="U32" s="7">
        <f t="shared" si="7"/>
        <v>-5900.0000235141124</v>
      </c>
    </row>
    <row r="33" spans="1:21" ht="12" customHeight="1" x14ac:dyDescent="0.15">
      <c r="A33" s="136"/>
      <c r="B33" s="37"/>
      <c r="C33" s="43"/>
      <c r="D33" s="34"/>
      <c r="E33" s="12"/>
      <c r="F33" s="13"/>
      <c r="G33" s="12"/>
      <c r="H33" s="12"/>
      <c r="I33" s="13"/>
      <c r="J33" s="12"/>
      <c r="K33" s="12"/>
      <c r="L33" s="24"/>
      <c r="M33" s="125" t="s">
        <v>110</v>
      </c>
      <c r="N33" s="126"/>
      <c r="O33" s="126"/>
      <c r="P33" s="54"/>
      <c r="Q33" s="7">
        <f>SUM(Q26:Q32)</f>
        <v>-16995.6856807201</v>
      </c>
      <c r="R33" s="54"/>
      <c r="S33" s="7">
        <f>SUM(S26:S32)</f>
        <v>-42292.687141512113</v>
      </c>
      <c r="T33" s="18"/>
      <c r="U33" s="7">
        <f>SUM(U26:U32)</f>
        <v>-51515.110556838023</v>
      </c>
    </row>
    <row r="34" spans="1:21" ht="43.5" customHeight="1" x14ac:dyDescent="0.15">
      <c r="A34" s="136"/>
      <c r="B34" s="37" t="s">
        <v>67</v>
      </c>
      <c r="C34" s="43" t="s">
        <v>109</v>
      </c>
      <c r="D34" s="34">
        <v>387580</v>
      </c>
      <c r="E34" s="12">
        <v>47972</v>
      </c>
      <c r="F34" s="13">
        <f t="shared" si="0"/>
        <v>0.12377315650962382</v>
      </c>
      <c r="G34" s="12">
        <v>361840</v>
      </c>
      <c r="H34" s="12">
        <v>66326</v>
      </c>
      <c r="I34" s="13">
        <f t="shared" si="1"/>
        <v>0.18330201193897855</v>
      </c>
      <c r="J34" s="12">
        <v>310059</v>
      </c>
      <c r="K34" s="12">
        <v>65710</v>
      </c>
      <c r="L34" s="24">
        <f>K34/J34</f>
        <v>0.21192740736440485</v>
      </c>
      <c r="M34" s="22">
        <v>108</v>
      </c>
      <c r="N34" s="5">
        <v>9650</v>
      </c>
      <c r="O34" s="79">
        <f t="shared" si="3"/>
        <v>201.15900942216291</v>
      </c>
      <c r="P34" s="54">
        <f t="shared" si="4"/>
        <v>3904.3551201088553</v>
      </c>
      <c r="Q34" s="7">
        <f t="shared" si="9"/>
        <v>5745.6448798911442</v>
      </c>
      <c r="R34" s="54">
        <f t="shared" si="5"/>
        <v>5398.154292010754</v>
      </c>
      <c r="S34" s="7">
        <f t="shared" si="8"/>
        <v>4251.845707989246</v>
      </c>
      <c r="T34" s="18">
        <f t="shared" si="6"/>
        <v>5348.0191558065717</v>
      </c>
      <c r="U34" s="7">
        <f t="shared" si="7"/>
        <v>4301.9808441934283</v>
      </c>
    </row>
    <row r="35" spans="1:21" ht="33.75" customHeight="1" x14ac:dyDescent="0.15">
      <c r="A35" s="136"/>
      <c r="B35" s="37" t="s">
        <v>9</v>
      </c>
      <c r="C35" s="43" t="s">
        <v>68</v>
      </c>
      <c r="D35" s="34">
        <v>1447255</v>
      </c>
      <c r="E35" s="12">
        <v>161690</v>
      </c>
      <c r="F35" s="13">
        <f t="shared" si="0"/>
        <v>0.11172184583919213</v>
      </c>
      <c r="G35" s="12">
        <v>1441077</v>
      </c>
      <c r="H35" s="12">
        <v>240831</v>
      </c>
      <c r="I35" s="13">
        <f t="shared" si="1"/>
        <v>0.16711875909476037</v>
      </c>
      <c r="J35" s="12">
        <v>1353199</v>
      </c>
      <c r="K35" s="12">
        <v>251698</v>
      </c>
      <c r="L35" s="24">
        <f t="shared" si="2"/>
        <v>0.18600220662297268</v>
      </c>
      <c r="M35" s="22">
        <v>219</v>
      </c>
      <c r="N35" s="5">
        <v>16578</v>
      </c>
      <c r="O35" s="79">
        <f t="shared" si="3"/>
        <v>102.52953182014966</v>
      </c>
      <c r="P35" s="54">
        <f t="shared" si="4"/>
        <v>13159.659371516735</v>
      </c>
      <c r="Q35" s="7">
        <f t="shared" si="9"/>
        <v>3418.3406284832654</v>
      </c>
      <c r="R35" s="54">
        <f t="shared" si="5"/>
        <v>19600.803550632361</v>
      </c>
      <c r="S35" s="7">
        <f t="shared" si="8"/>
        <v>-3022.8035506323613</v>
      </c>
      <c r="T35" s="18">
        <f t="shared" si="6"/>
        <v>20485.249208312322</v>
      </c>
      <c r="U35" s="7">
        <f t="shared" si="7"/>
        <v>-3907.2492083123216</v>
      </c>
    </row>
    <row r="36" spans="1:21" ht="33.75" customHeight="1" x14ac:dyDescent="0.15">
      <c r="A36" s="136"/>
      <c r="B36" s="37" t="s">
        <v>8</v>
      </c>
      <c r="C36" s="43" t="s">
        <v>69</v>
      </c>
      <c r="D36" s="34">
        <v>648657</v>
      </c>
      <c r="E36" s="12">
        <v>71783</v>
      </c>
      <c r="F36" s="13">
        <f t="shared" si="0"/>
        <v>0.11066403353390158</v>
      </c>
      <c r="G36" s="12">
        <v>638003</v>
      </c>
      <c r="H36" s="12">
        <v>101490</v>
      </c>
      <c r="I36" s="13">
        <f t="shared" si="1"/>
        <v>0.15907448711056218</v>
      </c>
      <c r="J36" s="12">
        <v>590212</v>
      </c>
      <c r="K36" s="12">
        <v>107803</v>
      </c>
      <c r="L36" s="24">
        <f t="shared" si="2"/>
        <v>0.1826513185092814</v>
      </c>
      <c r="M36" s="22">
        <v>97</v>
      </c>
      <c r="N36" s="5">
        <v>5280</v>
      </c>
      <c r="O36" s="79">
        <f t="shared" si="3"/>
        <v>73.555019990805619</v>
      </c>
      <c r="P36" s="54">
        <f t="shared" si="4"/>
        <v>5842.2897437416405</v>
      </c>
      <c r="Q36" s="7">
        <f t="shared" si="9"/>
        <v>-562.28974374164045</v>
      </c>
      <c r="R36" s="54">
        <f t="shared" si="5"/>
        <v>8260.0892424716021</v>
      </c>
      <c r="S36" s="7">
        <f t="shared" si="8"/>
        <v>-2980.0892424716021</v>
      </c>
      <c r="T36" s="18">
        <f t="shared" si="6"/>
        <v>8773.8930003563528</v>
      </c>
      <c r="U36" s="7">
        <f t="shared" si="7"/>
        <v>-3493.8930003563528</v>
      </c>
    </row>
    <row r="37" spans="1:21" ht="33.75" customHeight="1" x14ac:dyDescent="0.15">
      <c r="A37" s="136"/>
      <c r="B37" s="37" t="s">
        <v>7</v>
      </c>
      <c r="C37" s="43" t="s">
        <v>70</v>
      </c>
      <c r="D37" s="34">
        <v>1018936</v>
      </c>
      <c r="E37" s="12">
        <v>109650</v>
      </c>
      <c r="F37" s="13">
        <f t="shared" si="0"/>
        <v>0.10761225435159814</v>
      </c>
      <c r="G37" s="12">
        <v>1016764</v>
      </c>
      <c r="H37" s="12">
        <v>148541</v>
      </c>
      <c r="I37" s="13">
        <f t="shared" si="1"/>
        <v>0.1460919151346822</v>
      </c>
      <c r="J37" s="12">
        <v>965375</v>
      </c>
      <c r="K37" s="12">
        <v>171992</v>
      </c>
      <c r="L37" s="24">
        <f t="shared" si="2"/>
        <v>0.17816081833484398</v>
      </c>
      <c r="M37" s="22">
        <v>152</v>
      </c>
      <c r="N37" s="5">
        <v>8610</v>
      </c>
      <c r="O37" s="79">
        <f t="shared" si="3"/>
        <v>78.522571819425437</v>
      </c>
      <c r="P37" s="54">
        <f t="shared" si="4"/>
        <v>8924.2170207607778</v>
      </c>
      <c r="Q37" s="7">
        <f t="shared" si="9"/>
        <v>-314.21702076077781</v>
      </c>
      <c r="R37" s="54">
        <f t="shared" si="5"/>
        <v>12089.485822898554</v>
      </c>
      <c r="S37" s="7">
        <f t="shared" si="8"/>
        <v>-3479.485822898554</v>
      </c>
      <c r="T37" s="18">
        <f t="shared" si="6"/>
        <v>13998.120691606817</v>
      </c>
      <c r="U37" s="7">
        <f t="shared" si="7"/>
        <v>-5388.1206916068168</v>
      </c>
    </row>
    <row r="38" spans="1:21" ht="33.75" customHeight="1" x14ac:dyDescent="0.15">
      <c r="A38" s="136"/>
      <c r="B38" s="37" t="s">
        <v>6</v>
      </c>
      <c r="C38" s="43" t="s">
        <v>71</v>
      </c>
      <c r="D38" s="34">
        <v>735880</v>
      </c>
      <c r="E38" s="12">
        <v>90068</v>
      </c>
      <c r="F38" s="13">
        <f t="shared" si="0"/>
        <v>0.1223949556992988</v>
      </c>
      <c r="G38" s="12">
        <v>723675</v>
      </c>
      <c r="H38" s="12">
        <v>117531</v>
      </c>
      <c r="I38" s="13">
        <f t="shared" si="1"/>
        <v>0.16240853974505129</v>
      </c>
      <c r="J38" s="12">
        <v>674402</v>
      </c>
      <c r="K38" s="12">
        <v>126411</v>
      </c>
      <c r="L38" s="24">
        <f t="shared" si="2"/>
        <v>0.18744161494182995</v>
      </c>
      <c r="M38" s="22">
        <v>123</v>
      </c>
      <c r="N38" s="5">
        <v>7590</v>
      </c>
      <c r="O38" s="79">
        <f t="shared" si="3"/>
        <v>84.269662921348313</v>
      </c>
      <c r="P38" s="54">
        <f t="shared" si="4"/>
        <v>7330.4731292830065</v>
      </c>
      <c r="Q38" s="7">
        <f t="shared" si="9"/>
        <v>259.52687071699347</v>
      </c>
      <c r="R38" s="54">
        <f t="shared" si="5"/>
        <v>9565.637488983446</v>
      </c>
      <c r="S38" s="7">
        <f t="shared" si="8"/>
        <v>-1975.637488983446</v>
      </c>
      <c r="T38" s="18">
        <f t="shared" si="6"/>
        <v>10288.364777121666</v>
      </c>
      <c r="U38" s="7">
        <f t="shared" si="7"/>
        <v>-2698.3647771216656</v>
      </c>
    </row>
    <row r="39" spans="1:21" ht="12" customHeight="1" x14ac:dyDescent="0.15">
      <c r="A39" s="136"/>
      <c r="B39" s="45"/>
      <c r="C39" s="48"/>
      <c r="D39" s="47"/>
      <c r="E39" s="27"/>
      <c r="F39" s="28"/>
      <c r="G39" s="27"/>
      <c r="H39" s="27"/>
      <c r="I39" s="28"/>
      <c r="J39" s="27"/>
      <c r="K39" s="27"/>
      <c r="L39" s="56"/>
      <c r="M39" s="125" t="s">
        <v>97</v>
      </c>
      <c r="N39" s="126"/>
      <c r="O39" s="126"/>
      <c r="P39" s="55"/>
      <c r="Q39" s="32">
        <f>SUM(Q34:Q38)</f>
        <v>8547.005614588983</v>
      </c>
      <c r="R39" s="55"/>
      <c r="S39" s="32">
        <f>SUM(S34:S38)</f>
        <v>-7206.1703969967175</v>
      </c>
      <c r="T39" s="31"/>
      <c r="U39" s="32">
        <f>SUM(U34:U38)</f>
        <v>-11185.646833203728</v>
      </c>
    </row>
    <row r="40" spans="1:21" ht="42.75" customHeight="1" x14ac:dyDescent="0.15">
      <c r="A40" s="136"/>
      <c r="B40" s="45" t="s">
        <v>5</v>
      </c>
      <c r="C40" s="48" t="s">
        <v>72</v>
      </c>
      <c r="D40" s="47">
        <v>26694</v>
      </c>
      <c r="E40" s="27">
        <v>4494</v>
      </c>
      <c r="F40" s="28">
        <f t="shared" si="0"/>
        <v>0.16835243875028097</v>
      </c>
      <c r="G40" s="27">
        <v>23443</v>
      </c>
      <c r="H40" s="27">
        <v>5029</v>
      </c>
      <c r="I40" s="28">
        <f t="shared" si="1"/>
        <v>0.21452032589685621</v>
      </c>
      <c r="J40" s="27">
        <v>18707</v>
      </c>
      <c r="K40" s="27">
        <v>4498</v>
      </c>
      <c r="L40" s="56">
        <f t="shared" si="2"/>
        <v>0.2404447533009034</v>
      </c>
      <c r="M40" s="29">
        <v>6</v>
      </c>
      <c r="N40" s="30">
        <v>336</v>
      </c>
      <c r="O40" s="81">
        <f t="shared" si="3"/>
        <v>74.766355140186917</v>
      </c>
      <c r="P40" s="55">
        <f t="shared" si="4"/>
        <v>365.75860730778777</v>
      </c>
      <c r="Q40" s="32">
        <f t="shared" si="9"/>
        <v>-29.75860730778777</v>
      </c>
      <c r="R40" s="55">
        <f t="shared" si="5"/>
        <v>409.30129865395298</v>
      </c>
      <c r="S40" s="32">
        <f t="shared" si="8"/>
        <v>-73.301298653952983</v>
      </c>
      <c r="T40" s="31">
        <f t="shared" si="6"/>
        <v>366.08416014028251</v>
      </c>
      <c r="U40" s="32">
        <f t="shared" si="7"/>
        <v>-30.084160140282506</v>
      </c>
    </row>
    <row r="41" spans="1:21" ht="30.75" customHeight="1" x14ac:dyDescent="0.15">
      <c r="A41" s="111" t="s">
        <v>89</v>
      </c>
      <c r="B41" s="36" t="s">
        <v>4</v>
      </c>
      <c r="C41" s="42" t="s">
        <v>73</v>
      </c>
      <c r="D41" s="16">
        <v>1572889</v>
      </c>
      <c r="E41" s="10">
        <v>150414</v>
      </c>
      <c r="F41" s="11">
        <f t="shared" si="0"/>
        <v>9.5629125767934031E-2</v>
      </c>
      <c r="G41" s="10">
        <v>1608309</v>
      </c>
      <c r="H41" s="10">
        <v>227968</v>
      </c>
      <c r="I41" s="11">
        <f t="shared" si="1"/>
        <v>0.14174390617723334</v>
      </c>
      <c r="J41" s="10">
        <v>1575909</v>
      </c>
      <c r="K41" s="10">
        <v>283720</v>
      </c>
      <c r="L41" s="23">
        <f t="shared" si="2"/>
        <v>0.18003577617743158</v>
      </c>
      <c r="M41" s="21">
        <v>249</v>
      </c>
      <c r="N41" s="4">
        <v>15116</v>
      </c>
      <c r="O41" s="80">
        <f t="shared" si="3"/>
        <v>100.4959644713923</v>
      </c>
      <c r="P41" s="53">
        <f t="shared" si="4"/>
        <v>12241.925936714193</v>
      </c>
      <c r="Q41" s="6">
        <f t="shared" si="9"/>
        <v>2874.0740632858069</v>
      </c>
      <c r="R41" s="53">
        <f t="shared" si="5"/>
        <v>18553.907029537553</v>
      </c>
      <c r="S41" s="6">
        <f t="shared" si="8"/>
        <v>-3437.9070295375532</v>
      </c>
      <c r="T41" s="20">
        <f t="shared" si="6"/>
        <v>23091.462408848591</v>
      </c>
      <c r="U41" s="6">
        <f t="shared" si="7"/>
        <v>-7975.4624088485907</v>
      </c>
    </row>
    <row r="42" spans="1:21" ht="30.75" customHeight="1" x14ac:dyDescent="0.15">
      <c r="A42" s="112"/>
      <c r="B42" s="37" t="s">
        <v>3</v>
      </c>
      <c r="C42" s="43" t="s">
        <v>74</v>
      </c>
      <c r="D42" s="17">
        <v>1117624</v>
      </c>
      <c r="E42" s="12">
        <v>142803</v>
      </c>
      <c r="F42" s="13">
        <f t="shared" si="0"/>
        <v>0.12777374143719175</v>
      </c>
      <c r="G42" s="12">
        <v>1088394</v>
      </c>
      <c r="H42" s="12">
        <v>200648</v>
      </c>
      <c r="I42" s="13">
        <f>H42/G42</f>
        <v>0.18435235769399685</v>
      </c>
      <c r="J42" s="12">
        <v>991686</v>
      </c>
      <c r="K42" s="12">
        <v>209489</v>
      </c>
      <c r="L42" s="24">
        <f t="shared" si="2"/>
        <v>0.21124529336907044</v>
      </c>
      <c r="M42" s="22">
        <v>272</v>
      </c>
      <c r="N42" s="5">
        <v>17078</v>
      </c>
      <c r="O42" s="79">
        <f t="shared" si="3"/>
        <v>119.59132511221752</v>
      </c>
      <c r="P42" s="54">
        <f t="shared" si="4"/>
        <v>11622.480284684918</v>
      </c>
      <c r="Q42" s="7">
        <f t="shared" si="9"/>
        <v>5455.5197153150821</v>
      </c>
      <c r="R42" s="54">
        <f t="shared" si="5"/>
        <v>16330.381183598798</v>
      </c>
      <c r="S42" s="7">
        <f t="shared" si="8"/>
        <v>747.61881640120191</v>
      </c>
      <c r="T42" s="18">
        <f t="shared" si="6"/>
        <v>17049.934331620196</v>
      </c>
      <c r="U42" s="7">
        <f t="shared" si="7"/>
        <v>28.065668379804265</v>
      </c>
    </row>
    <row r="43" spans="1:21" ht="30.75" customHeight="1" x14ac:dyDescent="0.15">
      <c r="A43" s="112"/>
      <c r="B43" s="37" t="s">
        <v>2</v>
      </c>
      <c r="C43" s="43" t="s">
        <v>75</v>
      </c>
      <c r="D43" s="17">
        <v>1060425</v>
      </c>
      <c r="E43" s="12">
        <v>134338</v>
      </c>
      <c r="F43" s="13">
        <f t="shared" si="0"/>
        <v>0.12668316948393332</v>
      </c>
      <c r="G43" s="12">
        <v>1017084</v>
      </c>
      <c r="H43" s="12">
        <v>191071</v>
      </c>
      <c r="I43" s="13">
        <f t="shared" si="1"/>
        <v>0.18786157288876829</v>
      </c>
      <c r="J43" s="12">
        <v>899242</v>
      </c>
      <c r="K43" s="12">
        <v>193034</v>
      </c>
      <c r="L43" s="24">
        <f t="shared" si="2"/>
        <v>0.21466301618474226</v>
      </c>
      <c r="M43" s="22">
        <v>146</v>
      </c>
      <c r="N43" s="5">
        <v>8250</v>
      </c>
      <c r="O43" s="79">
        <f t="shared" si="3"/>
        <v>61.412258631213803</v>
      </c>
      <c r="P43" s="54">
        <f t="shared" si="4"/>
        <v>10933.529102918023</v>
      </c>
      <c r="Q43" s="7">
        <f t="shared" si="9"/>
        <v>-2683.5291029180225</v>
      </c>
      <c r="R43" s="54">
        <f t="shared" si="5"/>
        <v>15550.926314398379</v>
      </c>
      <c r="S43" s="7">
        <f t="shared" si="8"/>
        <v>-7300.926314398379</v>
      </c>
      <c r="T43" s="18">
        <f t="shared" si="6"/>
        <v>15710.69136694515</v>
      </c>
      <c r="U43" s="7">
        <f t="shared" si="7"/>
        <v>-7460.6913669451496</v>
      </c>
    </row>
    <row r="44" spans="1:21" ht="30.75" customHeight="1" x14ac:dyDescent="0.15">
      <c r="A44" s="112"/>
      <c r="B44" s="37" t="s">
        <v>1</v>
      </c>
      <c r="C44" s="43" t="s">
        <v>76</v>
      </c>
      <c r="D44" s="17">
        <v>853187</v>
      </c>
      <c r="E44" s="12">
        <v>78281</v>
      </c>
      <c r="F44" s="13">
        <f t="shared" si="0"/>
        <v>9.1751280786041042E-2</v>
      </c>
      <c r="G44" s="12">
        <v>878812</v>
      </c>
      <c r="H44" s="12">
        <v>120126</v>
      </c>
      <c r="I44" s="13">
        <f t="shared" si="1"/>
        <v>0.13669135150635175</v>
      </c>
      <c r="J44" s="12">
        <v>868173</v>
      </c>
      <c r="K44" s="12">
        <v>149523</v>
      </c>
      <c r="L44" s="24">
        <f>K44/J44</f>
        <v>0.17222719434951328</v>
      </c>
      <c r="M44" s="22">
        <v>192</v>
      </c>
      <c r="N44" s="5">
        <v>10718</v>
      </c>
      <c r="O44" s="79">
        <f t="shared" si="3"/>
        <v>136.91700412616086</v>
      </c>
      <c r="P44" s="54">
        <f t="shared" si="4"/>
        <v>6371.1503201292699</v>
      </c>
      <c r="Q44" s="7">
        <f t="shared" si="9"/>
        <v>4346.8496798707301</v>
      </c>
      <c r="R44" s="54">
        <f t="shared" si="5"/>
        <v>9776.8398890643784</v>
      </c>
      <c r="S44" s="7">
        <f t="shared" si="8"/>
        <v>941.16011093562156</v>
      </c>
      <c r="T44" s="18">
        <f t="shared" si="6"/>
        <v>12169.409043276002</v>
      </c>
      <c r="U44" s="7">
        <f t="shared" si="7"/>
        <v>-1451.4090432760022</v>
      </c>
    </row>
    <row r="45" spans="1:21" ht="21.75" customHeight="1" x14ac:dyDescent="0.15">
      <c r="A45" s="112"/>
      <c r="B45" s="37" t="s">
        <v>77</v>
      </c>
      <c r="C45" s="43" t="s">
        <v>78</v>
      </c>
      <c r="D45" s="17">
        <v>615142</v>
      </c>
      <c r="E45" s="12">
        <v>57055</v>
      </c>
      <c r="F45" s="13">
        <f t="shared" si="0"/>
        <v>9.275094205890673E-2</v>
      </c>
      <c r="G45" s="12">
        <v>623803</v>
      </c>
      <c r="H45" s="12">
        <v>75080</v>
      </c>
      <c r="I45" s="13">
        <f t="shared" si="1"/>
        <v>0.12035851061953853</v>
      </c>
      <c r="J45" s="12">
        <v>607414</v>
      </c>
      <c r="K45" s="12">
        <v>82869</v>
      </c>
      <c r="L45" s="24">
        <f t="shared" si="2"/>
        <v>0.1364291899758649</v>
      </c>
      <c r="M45" s="22">
        <v>105</v>
      </c>
      <c r="N45" s="5">
        <v>4686</v>
      </c>
      <c r="O45" s="79">
        <f t="shared" si="3"/>
        <v>82.131276838138646</v>
      </c>
      <c r="P45" s="54">
        <f t="shared" si="4"/>
        <v>4643.6042144961793</v>
      </c>
      <c r="Q45" s="7">
        <f t="shared" si="9"/>
        <v>42.395785503820662</v>
      </c>
      <c r="R45" s="54">
        <f t="shared" si="5"/>
        <v>6110.6266659253906</v>
      </c>
      <c r="S45" s="7">
        <f t="shared" si="8"/>
        <v>-1424.6266659253906</v>
      </c>
      <c r="T45" s="18">
        <f t="shared" si="6"/>
        <v>6744.5594190006823</v>
      </c>
      <c r="U45" s="7">
        <f t="shared" si="7"/>
        <v>-2058.5594190006823</v>
      </c>
    </row>
    <row r="46" spans="1:21" ht="28.5" customHeight="1" x14ac:dyDescent="0.15">
      <c r="A46" s="112"/>
      <c r="B46" s="37" t="s">
        <v>0</v>
      </c>
      <c r="C46" s="43" t="s">
        <v>79</v>
      </c>
      <c r="D46" s="17">
        <v>717010</v>
      </c>
      <c r="E46" s="12">
        <v>105696</v>
      </c>
      <c r="F46" s="13">
        <f t="shared" si="0"/>
        <v>0.14741216998368223</v>
      </c>
      <c r="G46" s="12">
        <v>666951</v>
      </c>
      <c r="H46" s="12">
        <v>137646</v>
      </c>
      <c r="I46" s="13">
        <f t="shared" si="1"/>
        <v>0.20638097851266435</v>
      </c>
      <c r="J46" s="12">
        <v>569572</v>
      </c>
      <c r="K46" s="12">
        <v>123338</v>
      </c>
      <c r="L46" s="24">
        <f t="shared" si="2"/>
        <v>0.21654505488331588</v>
      </c>
      <c r="M46" s="22">
        <v>182</v>
      </c>
      <c r="N46" s="5">
        <v>9793</v>
      </c>
      <c r="O46" s="79">
        <f t="shared" si="3"/>
        <v>92.652512867090536</v>
      </c>
      <c r="P46" s="54">
        <f t="shared" si="4"/>
        <v>8602.408045839773</v>
      </c>
      <c r="Q46" s="7">
        <f t="shared" si="9"/>
        <v>1190.591954160227</v>
      </c>
      <c r="R46" s="54">
        <f t="shared" si="5"/>
        <v>11202.761295391134</v>
      </c>
      <c r="S46" s="7">
        <f t="shared" si="8"/>
        <v>-1409.7612953911339</v>
      </c>
      <c r="T46" s="18">
        <f t="shared" si="6"/>
        <v>10038.258813557617</v>
      </c>
      <c r="U46" s="7">
        <f t="shared" si="7"/>
        <v>-245.25881355761703</v>
      </c>
    </row>
    <row r="47" spans="1:21" ht="19.5" customHeight="1" x14ac:dyDescent="0.15">
      <c r="A47" s="112"/>
      <c r="B47" s="37" t="s">
        <v>80</v>
      </c>
      <c r="C47" s="43" t="s">
        <v>81</v>
      </c>
      <c r="D47" s="17">
        <v>702286</v>
      </c>
      <c r="E47" s="12">
        <v>76402</v>
      </c>
      <c r="F47" s="13">
        <f t="shared" si="0"/>
        <v>0.10879043580535565</v>
      </c>
      <c r="G47" s="12">
        <v>695166</v>
      </c>
      <c r="H47" s="12">
        <v>111714</v>
      </c>
      <c r="I47" s="13">
        <f t="shared" si="1"/>
        <v>0.1607011850406953</v>
      </c>
      <c r="J47" s="12">
        <v>649635</v>
      </c>
      <c r="K47" s="12">
        <v>117373</v>
      </c>
      <c r="L47" s="24">
        <f t="shared" si="2"/>
        <v>0.18067530228512935</v>
      </c>
      <c r="M47" s="22">
        <v>126</v>
      </c>
      <c r="N47" s="5">
        <v>5906</v>
      </c>
      <c r="O47" s="79">
        <f t="shared" si="3"/>
        <v>77.301641318290095</v>
      </c>
      <c r="P47" s="54">
        <f t="shared" si="4"/>
        <v>6218.2218770648869</v>
      </c>
      <c r="Q47" s="7">
        <f t="shared" si="9"/>
        <v>-312.22187706488694</v>
      </c>
      <c r="R47" s="54">
        <f t="shared" si="5"/>
        <v>9092.2022823280386</v>
      </c>
      <c r="S47" s="7">
        <f t="shared" si="8"/>
        <v>-3186.2022823280386</v>
      </c>
      <c r="T47" s="18">
        <f t="shared" si="6"/>
        <v>9552.7781520999051</v>
      </c>
      <c r="U47" s="7">
        <f t="shared" si="7"/>
        <v>-3646.7781520999051</v>
      </c>
    </row>
    <row r="48" spans="1:21" ht="28.5" customHeight="1" x14ac:dyDescent="0.15">
      <c r="A48" s="112"/>
      <c r="B48" s="37" t="s">
        <v>82</v>
      </c>
      <c r="C48" s="43" t="s">
        <v>83</v>
      </c>
      <c r="D48" s="17">
        <v>593015</v>
      </c>
      <c r="E48" s="12">
        <v>67317</v>
      </c>
      <c r="F48" s="13">
        <f t="shared" si="0"/>
        <v>0.11351652150451506</v>
      </c>
      <c r="G48" s="12">
        <v>571974</v>
      </c>
      <c r="H48" s="12">
        <v>104268</v>
      </c>
      <c r="I48" s="13">
        <f t="shared" si="1"/>
        <v>0.18229499942305069</v>
      </c>
      <c r="J48" s="12">
        <v>508511</v>
      </c>
      <c r="K48" s="12">
        <v>105770</v>
      </c>
      <c r="L48" s="24">
        <f t="shared" si="2"/>
        <v>0.20799943364057022</v>
      </c>
      <c r="M48" s="22">
        <v>128</v>
      </c>
      <c r="N48" s="5">
        <v>6634</v>
      </c>
      <c r="O48" s="79">
        <f t="shared" si="3"/>
        <v>98.548657842744021</v>
      </c>
      <c r="P48" s="54">
        <f t="shared" si="4"/>
        <v>5478.8100062613148</v>
      </c>
      <c r="Q48" s="7">
        <f t="shared" si="9"/>
        <v>1155.1899937386852</v>
      </c>
      <c r="R48" s="54">
        <f t="shared" si="5"/>
        <v>8486.1856846391674</v>
      </c>
      <c r="S48" s="7">
        <f t="shared" si="8"/>
        <v>-1852.1856846391674</v>
      </c>
      <c r="T48" s="18">
        <f t="shared" si="6"/>
        <v>8608.4307732409234</v>
      </c>
      <c r="U48" s="7">
        <f t="shared" si="7"/>
        <v>-1974.4307732409234</v>
      </c>
    </row>
    <row r="49" spans="1:21" ht="32.25" customHeight="1" x14ac:dyDescent="0.15">
      <c r="A49" s="112"/>
      <c r="B49" s="37" t="s">
        <v>31</v>
      </c>
      <c r="C49" s="43" t="s">
        <v>84</v>
      </c>
      <c r="D49" s="17">
        <v>842419</v>
      </c>
      <c r="E49" s="12">
        <v>81418</v>
      </c>
      <c r="F49" s="13">
        <f t="shared" si="0"/>
        <v>9.6647867628816539E-2</v>
      </c>
      <c r="G49" s="12">
        <v>823140</v>
      </c>
      <c r="H49" s="12">
        <v>132921</v>
      </c>
      <c r="I49" s="13">
        <f t="shared" si="1"/>
        <v>0.16148042860266784</v>
      </c>
      <c r="J49" s="12">
        <v>747152</v>
      </c>
      <c r="K49" s="12">
        <v>135904</v>
      </c>
      <c r="L49" s="24">
        <f t="shared" si="2"/>
        <v>0.18189605327965394</v>
      </c>
      <c r="M49" s="22">
        <v>134</v>
      </c>
      <c r="N49" s="5">
        <v>6898</v>
      </c>
      <c r="O49" s="79">
        <f t="shared" si="3"/>
        <v>84.723279864403452</v>
      </c>
      <c r="P49" s="54">
        <f t="shared" si="4"/>
        <v>6626.4651290132324</v>
      </c>
      <c r="Q49" s="7">
        <f t="shared" si="9"/>
        <v>271.5348709867676</v>
      </c>
      <c r="R49" s="54">
        <f t="shared" si="5"/>
        <v>10818.202012006777</v>
      </c>
      <c r="S49" s="7">
        <f t="shared" si="8"/>
        <v>-3920.2020120067773</v>
      </c>
      <c r="T49" s="18">
        <f t="shared" si="6"/>
        <v>11060.983036839694</v>
      </c>
      <c r="U49" s="7">
        <f t="shared" si="7"/>
        <v>-4162.9830368396943</v>
      </c>
    </row>
    <row r="50" spans="1:21" ht="20.25" customHeight="1" x14ac:dyDescent="0.15">
      <c r="A50" s="112"/>
      <c r="B50" s="37" t="s">
        <v>90</v>
      </c>
      <c r="C50" s="43" t="s">
        <v>91</v>
      </c>
      <c r="D50" s="17">
        <v>723935</v>
      </c>
      <c r="E50" s="12">
        <v>74132</v>
      </c>
      <c r="F50" s="13">
        <f t="shared" si="0"/>
        <v>0.10240145869449606</v>
      </c>
      <c r="G50" s="12">
        <v>711310</v>
      </c>
      <c r="H50" s="12">
        <v>119561</v>
      </c>
      <c r="I50" s="13">
        <f>H50/G50</f>
        <v>0.16808564479622107</v>
      </c>
      <c r="J50" s="12">
        <v>650993</v>
      </c>
      <c r="K50" s="12">
        <v>130498</v>
      </c>
      <c r="L50" s="24">
        <f t="shared" si="2"/>
        <v>0.20045991277940009</v>
      </c>
      <c r="M50" s="22">
        <v>144</v>
      </c>
      <c r="N50" s="5">
        <v>7242</v>
      </c>
      <c r="O50" s="79">
        <f t="shared" si="3"/>
        <v>97.690605946150114</v>
      </c>
      <c r="P50" s="54">
        <f t="shared" si="4"/>
        <v>6033.4706446241489</v>
      </c>
      <c r="Q50" s="7">
        <f t="shared" si="9"/>
        <v>1208.5293553758511</v>
      </c>
      <c r="R50" s="54">
        <f t="shared" si="5"/>
        <v>9730.855551474504</v>
      </c>
      <c r="S50" s="7">
        <f t="shared" si="8"/>
        <v>-2488.855551474504</v>
      </c>
      <c r="T50" s="18">
        <f t="shared" si="6"/>
        <v>10620.998383723118</v>
      </c>
      <c r="U50" s="7">
        <f t="shared" si="7"/>
        <v>-3378.9983837231175</v>
      </c>
    </row>
    <row r="51" spans="1:21" ht="43.5" customHeight="1" x14ac:dyDescent="0.15">
      <c r="A51" s="112"/>
      <c r="B51" s="45" t="s">
        <v>85</v>
      </c>
      <c r="C51" s="48" t="s">
        <v>86</v>
      </c>
      <c r="D51" s="26">
        <v>350038</v>
      </c>
      <c r="E51" s="27">
        <v>47847</v>
      </c>
      <c r="F51" s="28">
        <f>E51/D51</f>
        <v>0.13669087356229895</v>
      </c>
      <c r="G51" s="27">
        <v>324724</v>
      </c>
      <c r="H51" s="27">
        <v>64341</v>
      </c>
      <c r="I51" s="28">
        <f>H51/G51</f>
        <v>0.19814057476503122</v>
      </c>
      <c r="J51" s="27">
        <v>275208</v>
      </c>
      <c r="K51" s="27">
        <v>60832</v>
      </c>
      <c r="L51" s="56">
        <f>K51/J51</f>
        <v>0.22104008604401035</v>
      </c>
      <c r="M51" s="29">
        <v>99</v>
      </c>
      <c r="N51" s="30">
        <v>5520</v>
      </c>
      <c r="O51" s="81">
        <f t="shared" si="3"/>
        <v>115.3677346542103</v>
      </c>
      <c r="P51" s="55">
        <f t="shared" si="4"/>
        <v>3894.1815940933961</v>
      </c>
      <c r="Q51" s="32">
        <f t="shared" si="9"/>
        <v>1625.8184059066039</v>
      </c>
      <c r="R51" s="55">
        <f t="shared" si="5"/>
        <v>5236.5986988852628</v>
      </c>
      <c r="S51" s="32">
        <f t="shared" si="8"/>
        <v>283.40130111473718</v>
      </c>
      <c r="T51" s="31">
        <f t="shared" si="6"/>
        <v>4951.0074765792942</v>
      </c>
      <c r="U51" s="32">
        <f t="shared" si="7"/>
        <v>568.99252342070577</v>
      </c>
    </row>
    <row r="52" spans="1:21" ht="13.5" customHeight="1" x14ac:dyDescent="0.15">
      <c r="A52" s="113"/>
      <c r="B52" s="50"/>
      <c r="C52" s="51"/>
      <c r="D52" s="52"/>
      <c r="E52" s="49"/>
      <c r="F52" s="49"/>
      <c r="G52" s="49"/>
      <c r="H52" s="49"/>
      <c r="I52" s="49"/>
      <c r="J52" s="49"/>
      <c r="K52" s="49"/>
      <c r="L52" s="57"/>
      <c r="M52" s="114" t="s">
        <v>96</v>
      </c>
      <c r="N52" s="115"/>
      <c r="O52" s="115"/>
      <c r="P52" s="88"/>
      <c r="Q52" s="89">
        <f>SUM(Q41:Q51)</f>
        <v>15174.752844160665</v>
      </c>
      <c r="R52" s="88"/>
      <c r="S52" s="89">
        <f>SUM(S41:S51)</f>
        <v>-23048.486607249379</v>
      </c>
      <c r="T52" s="90"/>
      <c r="U52" s="89">
        <f>SUM(U41:U51)</f>
        <v>-31757.513205731171</v>
      </c>
    </row>
  </sheetData>
  <mergeCells count="37">
    <mergeCell ref="A41:A52"/>
    <mergeCell ref="M52:O52"/>
    <mergeCell ref="M1:O1"/>
    <mergeCell ref="A1:A3"/>
    <mergeCell ref="B1:B3"/>
    <mergeCell ref="C1:C3"/>
    <mergeCell ref="M39:O39"/>
    <mergeCell ref="A5:A15"/>
    <mergeCell ref="M15:O15"/>
    <mergeCell ref="A16:A25"/>
    <mergeCell ref="M25:O25"/>
    <mergeCell ref="M33:O33"/>
    <mergeCell ref="A26:A40"/>
    <mergeCell ref="M2:M3"/>
    <mergeCell ref="N2:N3"/>
    <mergeCell ref="O2:O3"/>
    <mergeCell ref="P2:P3"/>
    <mergeCell ref="Q2:Q3"/>
    <mergeCell ref="R1:S1"/>
    <mergeCell ref="R2:R3"/>
    <mergeCell ref="S2:S3"/>
    <mergeCell ref="T1:U1"/>
    <mergeCell ref="T2:T3"/>
    <mergeCell ref="U2:U3"/>
    <mergeCell ref="D1:F1"/>
    <mergeCell ref="G1:I1"/>
    <mergeCell ref="J1:L1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P1:Q1"/>
  </mergeCells>
  <phoneticPr fontId="3"/>
  <pageMargins left="0.39370078740157483" right="0" top="0.74803149606299213" bottom="0.55118110236220474" header="0.31496062992125984" footer="0.31496062992125984"/>
  <pageSetup paperSize="8" orientation="landscape" r:id="rId1"/>
  <headerFooter>
    <oddHeader>&amp;C&amp;"-,太字"&amp;14一都三県の介護入所施設の収容能力の現状と見通し
&amp;R&amp;"-,太字"&amp;14&amp;U資料２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全国及び一都三県</vt:lpstr>
      <vt:lpstr>全国及び一都三県!Print_Area</vt:lpstr>
      <vt:lpstr>全国及び一都三県!Print_Titles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carereview</dc:creator>
  <cp:lastModifiedBy> </cp:lastModifiedBy>
  <cp:lastPrinted>2015-06-01T11:52:38Z</cp:lastPrinted>
  <dcterms:created xsi:type="dcterms:W3CDTF">2015-04-11T01:35:05Z</dcterms:created>
  <dcterms:modified xsi:type="dcterms:W3CDTF">2015-06-03T11:04:54Z</dcterms:modified>
</cp:coreProperties>
</file>